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0" windowWidth="19140" windowHeight="7340"/>
  </bookViews>
  <sheets>
    <sheet name="COMBINED SALARY" sheetId="2" r:id="rId1"/>
    <sheet name="Sheet1" sheetId="1" r:id="rId2"/>
  </sheets>
  <externalReferences>
    <externalReference r:id="rId3"/>
  </externalReferences>
  <definedNames>
    <definedName name="\">#REF!</definedName>
    <definedName name="\\\">#REF!</definedName>
    <definedName name="\\\\">#REF!</definedName>
    <definedName name="\\sfds\">#REF!</definedName>
    <definedName name="\12">#REF!</definedName>
    <definedName name="\a">#REF!</definedName>
    <definedName name="\dsafd\">#REF!</definedName>
    <definedName name="\fsafdf\">#REF!</definedName>
    <definedName name="\s\">#REF!</definedName>
    <definedName name="__AcN10">#REF!</definedName>
    <definedName name="__AcN21">#REF!</definedName>
    <definedName name="__AcN22">#REF!</definedName>
    <definedName name="_AcN10">#REF!</definedName>
    <definedName name="_AcN2">#REF!</definedName>
    <definedName name="_AcN21">#REF!</definedName>
    <definedName name="_AcN22">#REF!</definedName>
    <definedName name="_Fill" hidden="1">#REF!</definedName>
    <definedName name="_xlnm._FilterDatabase" localSheetId="0" hidden="1">'COMBINED SALARY'!$B$21:$F$25</definedName>
    <definedName name="_Key1" hidden="1">#REF!</definedName>
    <definedName name="_Order1" hidden="1">255</definedName>
    <definedName name="_Sort" hidden="1">#REF!</definedName>
    <definedName name="abcdef">#REF!</definedName>
    <definedName name="abcdefg">#REF!</definedName>
    <definedName name="account">#REF!</definedName>
    <definedName name="accounts">#REF!</definedName>
    <definedName name="AcHead">#REF!</definedName>
    <definedName name="ACNDO">#REF!</definedName>
    <definedName name="aditya">#REF!</definedName>
    <definedName name="adityasalary">#REF!</definedName>
    <definedName name="ahead">#REF!</definedName>
    <definedName name="alphabillapr20202">#REF!</definedName>
    <definedName name="amarakbaranthony">#REF!</definedName>
    <definedName name="ambika">#REF!</definedName>
    <definedName name="ambikasingh">#REF!</definedName>
    <definedName name="amitabh">#REF!</definedName>
    <definedName name="amitabhbacchan">#REF!</definedName>
    <definedName name="amitabhbachcha">#REF!</definedName>
    <definedName name="ANAKONDA">#REF!</definedName>
    <definedName name="anikaet">#REF!</definedName>
    <definedName name="as">#REF!</definedName>
    <definedName name="asdf">#REF!</definedName>
    <definedName name="asdfd">#REF!</definedName>
    <definedName name="asdfg">#REF!</definedName>
    <definedName name="asdfg123">#REF!</definedName>
    <definedName name="asdfgjdkjerie">#REF!</definedName>
    <definedName name="asdfglkjh">#REF!</definedName>
    <definedName name="asdfiuoiuwerjkljsafdyiqwerkjsfdhajkshfaskfd">#REF!</definedName>
    <definedName name="asdfjghksjkjljklfdsajkf">#REF!</definedName>
    <definedName name="asdfree">#REF!</definedName>
    <definedName name="ashfkhaskjh">#REF!</definedName>
    <definedName name="askkvknk">#REF!</definedName>
    <definedName name="aslayerbillss">#REF!</definedName>
    <definedName name="avnkje">#REF!</definedName>
    <definedName name="baacchan">#REF!</definedName>
    <definedName name="BALANCESALARYOFBANK">#REF!</definedName>
    <definedName name="banksalaeresdeefff">#REF!</definedName>
    <definedName name="banksalary">#REF!</definedName>
    <definedName name="banksalary123">#REF!</definedName>
    <definedName name="banksalary12334">#REF!</definedName>
    <definedName name="banksalary2">#REF!</definedName>
    <definedName name="banksalaryddddddddddddddddddddddd">#REF!</definedName>
    <definedName name="banksalaryfeb">#REF!</definedName>
    <definedName name="banksalarygarimap">#REF!</definedName>
    <definedName name="BANKSALARYNEW">#REF!</definedName>
    <definedName name="banksalarynewosere">#REF!</definedName>
    <definedName name="banksalarys">#REF!</definedName>
    <definedName name="banksalaryseere">#REF!</definedName>
    <definedName name="banksalaryses">#REF!</definedName>
    <definedName name="banksalarysnerewereree">#REF!</definedName>
    <definedName name="banksdfjekjkejkdjfkdjfd">#REF!</definedName>
    <definedName name="banksheetere">#REF!</definedName>
    <definedName name="banktransfer1">#REF!</definedName>
    <definedName name="beforededuction">#REF!</definedName>
    <definedName name="bihari">#REF!</definedName>
    <definedName name="BILLAUGUST19">#REF!</definedName>
    <definedName name="billnew">#REF!</definedName>
    <definedName name="billotherworkingemployee">#REF!</definedName>
    <definedName name="billproeudiojojcerere">#REF!</definedName>
    <definedName name="billsalarerere">#REF!</definedName>
    <definedName name="BILLSALARY">#REF!</definedName>
    <definedName name="bilproduction2">#REF!</definedName>
    <definedName name="BILSLSERS">#REF!</definedName>
    <definedName name="bnksere">#REF!</definedName>
    <definedName name="caduvirosh">#REF!</definedName>
    <definedName name="casdashsalary">#REF!</definedName>
    <definedName name="casesdasdhwereda">#REF!</definedName>
    <definedName name="cashbanksalaeresdritufrhheu">#REF!</definedName>
    <definedName name="cashsahcalaryeskjljerere">#REF!</definedName>
    <definedName name="cashsalarserererer">#REF!</definedName>
    <definedName name="cashsalary">#REF!</definedName>
    <definedName name="cashsalary123455">#REF!</definedName>
    <definedName name="cashsalarycombined">#REF!</definedName>
    <definedName name="cashsalaryerere">#REF!</definedName>
    <definedName name="CASHSALARYESHEREDS">#REF!</definedName>
    <definedName name="cashsalaryfeb18">#REF!</definedName>
    <definedName name="cashsalaryfebruary2018">#REF!</definedName>
    <definedName name="CASHSALARYFINALFIE">#REF!</definedName>
    <definedName name="cashsalaryformarch">#REF!</definedName>
    <definedName name="cashsalaryhdjhjhkjhkhjk">#REF!</definedName>
    <definedName name="cashsalaryherererere">#REF!</definedName>
    <definedName name="cashsalaryjune19">#REF!</definedName>
    <definedName name="cashsalarymay">#REF!</definedName>
    <definedName name="cashsalarynewjuly">#REF!</definedName>
    <definedName name="cashsalaryoctober18">#REF!</definedName>
    <definedName name="cashsalaryseptember">#REF!</definedName>
    <definedName name="cashsalarysere">#REF!</definedName>
    <definedName name="cashsalaryseredsd">#REF!</definedName>
    <definedName name="cashsalarysheet">#REF!</definedName>
    <definedName name="cashsalaryshenewere">#REF!</definedName>
    <definedName name="cashsalaryvinod">#REF!</definedName>
    <definedName name="CASHSALARYYYYYYYYYYYYYYYYYYYY">#REF!</definedName>
    <definedName name="cashsalkarykskjlejrkejlrjekjrlererere">#REF!</definedName>
    <definedName name="cashsslslkjdiererefdeeiiytjjff">#REF!</definedName>
    <definedName name="cerasesawere">#REF!</definedName>
    <definedName name="combinednewsalaryfinal">#REF!</definedName>
    <definedName name="combinedproduction">#REF!</definedName>
    <definedName name="combineeddssalary">#REF!</definedName>
    <definedName name="CompName">#REF!</definedName>
    <definedName name="comppf">#REF!</definedName>
    <definedName name="CompPFNo">#REF!</definedName>
    <definedName name="compuer">#REF!</definedName>
    <definedName name="computer">#REF!</definedName>
    <definedName name="cuttlerrrreeey">#REF!</definedName>
    <definedName name="dakljkldsjakljasjdf">#REF!</definedName>
    <definedName name="ddddddddddddddddddddddddddd">#REF!</definedName>
    <definedName name="DDDDDDDDDDDDDDDDDDDDDDDDDDDDDDDDD">#REF!</definedName>
    <definedName name="ddfd">#REF!</definedName>
    <definedName name="ddnlllsiiekdksld">#REF!</definedName>
    <definedName name="deeeregererererere">#REF!</definedName>
    <definedName name="dejlkjkleljrejlrjekrjeljrklejlre">#REF!</definedName>
    <definedName name="delhi">#REF!</definedName>
    <definedName name="deredteredferedferegdfere">#REF!</definedName>
    <definedName name="derejkjljkldjlkejrlkejrlkelrjewle">#REF!</definedName>
    <definedName name="derejrlejkljkjeklrerere">#REF!</definedName>
    <definedName name="derered">#REF!</definedName>
    <definedName name="dererere">#REF!</definedName>
    <definedName name="dereressere">#REF!</definedName>
    <definedName name="devender">#REF!</definedName>
    <definedName name="devenderaya">#REF!</definedName>
    <definedName name="devenderkumarmanjhi">#REF!</definedName>
    <definedName name="DFADFAFAFDAD">#REF!</definedName>
    <definedName name="dfafdafrewre">#REF!</definedName>
    <definedName name="DFASASDGDSETRE">#REF!</definedName>
    <definedName name="DFASFDAS">#REF!</definedName>
    <definedName name="DFASFDS">#REF!</definedName>
    <definedName name="dfdsfsdfs">#REF!</definedName>
    <definedName name="dfejrkejrjejrer">#REF!</definedName>
    <definedName name="DFEWRE">#REF!</definedName>
    <definedName name="dfkljwlkrejlkqwjreqjwrerwrw">#REF!</definedName>
    <definedName name="DFLJDLAS">#REF!</definedName>
    <definedName name="dfsadaafssa">#REF!</definedName>
    <definedName name="dfsgdsgdsgf">#REF!</definedName>
    <definedName name="DHARMANATH_LAKSHMAN_SANGADE">#REF!</definedName>
    <definedName name="dhksfkwhkehkqwersfasfd">#REF!</definedName>
    <definedName name="dhokha">#REF!</definedName>
    <definedName name="dishwash3">#REF!</definedName>
    <definedName name="dishwashdids">#REF!</definedName>
    <definedName name="dishwashwashing">#REF!</definedName>
    <definedName name="djdjdjdjdjeuueeukdksskl">#REF!</definedName>
    <definedName name="djekjlrjejrlere">#REF!</definedName>
    <definedName name="djewjkljlersdfsf">#REF!</definedName>
    <definedName name="djfklasjkjlwjrkldsfsaerw">#REF!</definedName>
    <definedName name="djflkjakljlkjklfdsfdfd">#REF!</definedName>
    <definedName name="djjkljlrjwqlkrewdsdf">#REF!</definedName>
    <definedName name="djkjakfdlkjaklfd">#REF!</definedName>
    <definedName name="djkjioiekskjljlerekshdhhererere">#REF!</definedName>
    <definedName name="djkjljjlkjljlkjjj">#REF!</definedName>
    <definedName name="DJKJLKJSLFJAIOEWUJDSKFDF">#REF!</definedName>
    <definedName name="djkkuiejhkhkjkdfere">#REF!</definedName>
    <definedName name="djkljisudouwerkjeljrere">#REF!</definedName>
    <definedName name="djsfjkjaljkdasfasd">#REF!</definedName>
    <definedName name="dkeikjlereid">#REF!</definedName>
    <definedName name="DKJJSKLJEWIORRKJWREWRE">#REF!</definedName>
    <definedName name="dkjkljelrjeiurkjlkjlrere">#REF!</definedName>
    <definedName name="dkjljljlrjejrlererere">#REF!</definedName>
    <definedName name="dkkeresererererere">#REF!</definedName>
    <definedName name="dlkjljlkerwer">#REF!</definedName>
    <definedName name="dlrejklrjekljrklejklrje">#REF!</definedName>
    <definedName name="dlwkjrkljekwqjrkljqjrlkerer">#REF!</definedName>
    <definedName name="dreeserer">#REF!</definedName>
    <definedName name="DREKJKLREJRLKEJKRJELR">#REF!</definedName>
    <definedName name="drere">#REF!</definedName>
    <definedName name="dsd">#REF!</definedName>
    <definedName name="dsewwsdds">#REF!</definedName>
    <definedName name="dsfaadfjajljalkjfas">#REF!</definedName>
    <definedName name="dsfadfswqerdssf">#REF!</definedName>
    <definedName name="DSFAFWRE">#REF!</definedName>
    <definedName name="DSFASFDAFS">#REF!</definedName>
    <definedName name="dsfgrhgfdtfdwedx">#REF!</definedName>
    <definedName name="dsjjljkrjwsdfdfews">#REF!</definedName>
    <definedName name="DSJKLWRREW">#REF!</definedName>
    <definedName name="dskfkhrejjwhrhweksddfs">#REF!</definedName>
    <definedName name="dsuo">#REF!</definedName>
    <definedName name="DTST">#REF!</definedName>
    <definedName name="durga">#REF!</definedName>
    <definedName name="durgapuja">#REF!</definedName>
    <definedName name="durgesh321">#REF!</definedName>
    <definedName name="durgeshaurya">#REF!</definedName>
    <definedName name="durgeshverma1234">#REF!</definedName>
    <definedName name="dweroe">#REF!</definedName>
    <definedName name="edfderedfddfdferedfdfd">#REF!</definedName>
    <definedName name="eikkkekkekkekdpoelrere">#REF!</definedName>
    <definedName name="eirekljlkjklrerer">#REF!</definedName>
    <definedName name="euoikljfhgeikfkeufjksls">#REF!</definedName>
    <definedName name="euuuuuuuuuuuuuuuuiiiiiiiiiiiiiiiiiiiiiiiiiii">#REF!</definedName>
    <definedName name="eyuyiukjsdkjjkrere">#REF!</definedName>
    <definedName name="fdfereredtewrerqwqqdf">#REF!</definedName>
    <definedName name="finance">#REF!</definedName>
    <definedName name="gabbar">#REF!</definedName>
    <definedName name="gandhisir">#REF!</definedName>
    <definedName name="GTot">#REF!</definedName>
    <definedName name="HAFKHAKDSHJHWEUIRWUYDSASDF">#REF!</definedName>
    <definedName name="hari">#REF!</definedName>
    <definedName name="hello">#REF!</definedName>
    <definedName name="HELLOOOO">#REF!</definedName>
    <definedName name="hhiiuehjkhgdsafas">#REF!</definedName>
    <definedName name="hindustan">#REF!</definedName>
    <definedName name="hsdfkhdjksahdfjkhakhsfk">#REF!</definedName>
    <definedName name="i">#REF!</definedName>
    <definedName name="incometaxworking">#REF!</definedName>
    <definedName name="IOUOKLJLKASJKLDFJLKWER">#REF!</definedName>
    <definedName name="iuewiouriwuerjwkl">#REF!</definedName>
    <definedName name="iuoiuiouuuouiuiuuuiouo">#REF!</definedName>
    <definedName name="IUWERIOUQOUIUWOQIUIOUR">#REF!</definedName>
    <definedName name="jaimataki">#REF!</definedName>
    <definedName name="jdjkkjljdrees">#REF!</definedName>
    <definedName name="jjjjjjjjjjjjjjjj">#REF!</definedName>
    <definedName name="JJJJJJJJJJJJJJJJJJJJJJJJJJ">#REF!</definedName>
    <definedName name="jjljljjldjjlf999">#REF!</definedName>
    <definedName name="JKJKLJEIRUEIUDKJLFERE">#REF!</definedName>
    <definedName name="JLJSDKJKWERIEWUUORWRW">#REF!</definedName>
    <definedName name="jojo">#REF!</definedName>
    <definedName name="kaliya">#REF!</definedName>
    <definedName name="kdjlkjdslkjrlrewr">#REF!</definedName>
    <definedName name="kerjlejrklejlrjelkji3oio3kljl">#REF!</definedName>
    <definedName name="khetarpal">#REF!</definedName>
    <definedName name="king">#REF!</definedName>
    <definedName name="kjdflkahkhfdkjahjdf">#REF!</definedName>
    <definedName name="kjdlsjklasjlkjdldfas">#REF!</definedName>
    <definedName name="kjjkljslkjkljlkeres">#REF!</definedName>
    <definedName name="kjjlkljlweresds">#REF!</definedName>
    <definedName name="kjkljelrjeioukdkjhu">#REF!</definedName>
    <definedName name="kjsdljfkljwelriewrklewjlkdsjljflewre">#REF!</definedName>
    <definedName name="kkfjkaheuri">#REF!</definedName>
    <definedName name="kkljekkrjeljlrerklejlkrejkljrle">#REF!</definedName>
    <definedName name="kljjjfdslajljflds">#REF!</definedName>
    <definedName name="lettersdfd">#REF!</definedName>
    <definedName name="lkfdjlaksjkjaldjlkajfaslkjklfdsjlajfl">#REF!</definedName>
    <definedName name="lkjuyhg">#REF!</definedName>
    <definedName name="ll">#REF!</definedName>
    <definedName name="manoj">#REF!</definedName>
    <definedName name="mixdepartment">#REF!</definedName>
    <definedName name="mixdepartmentdfdfrere">#REF!</definedName>
    <definedName name="mixdepartmentsdf">#REF!</definedName>
    <definedName name="mnewsdekrjlerre">#REF!</definedName>
    <definedName name="mogha">#REF!</definedName>
    <definedName name="mohanrai">#REF!</definedName>
    <definedName name="monday">#REF!</definedName>
    <definedName name="naibasti">#REF!</definedName>
    <definedName name="NEWSALARYESE">#REF!</definedName>
    <definedName name="newsalarysheetfeb">#REF!</definedName>
    <definedName name="newworkingseptember">#REF!</definedName>
    <definedName name="NITEH">#REF!</definedName>
    <definedName name="nitesh">#REF!</definedName>
    <definedName name="niteshpandey">#REF!</definedName>
    <definedName name="niteshyadav">#REF!</definedName>
    <definedName name="niteshyadav456">#REF!</definedName>
    <definedName name="othercasherererererere">#REF!</definedName>
    <definedName name="otherdepartmeenterwourer">#REF!</definedName>
    <definedName name="overtimebank">#REF!</definedName>
    <definedName name="overtimebankserere">#REF!</definedName>
    <definedName name="overtimecashere">#REF!</definedName>
    <definedName name="overtimecashsererererere">#REF!</definedName>
    <definedName name="overtimetransfer">#REF!</definedName>
    <definedName name="part2">#REF!</definedName>
    <definedName name="part3">#REF!</definedName>
    <definedName name="PFDet">#REF!</definedName>
    <definedName name="PFfin">#REF!</definedName>
    <definedName name="_xlnm.Print_Area" localSheetId="0">'COMBINED SALARY'!$A$1:$AC$42</definedName>
    <definedName name="_xlnm.Print_Titles" localSheetId="0">'COMBINED SALARY'!$1:$6</definedName>
    <definedName name="priyanka">#REF!</definedName>
    <definedName name="producitoncashwdfdfdfd">#REF!</definedName>
    <definedName name="productaioncash">#REF!</definedName>
    <definedName name="production2">#REF!</definedName>
    <definedName name="production234">#REF!</definedName>
    <definedName name="production3">#REF!</definedName>
    <definedName name="productioncashd">#REF!</definedName>
    <definedName name="productioncombined">#REF!</definedName>
    <definedName name="productiontransfer">#REF!</definedName>
    <definedName name="puja">#REF!</definedName>
    <definedName name="raghavyellow">#REF!</definedName>
    <definedName name="rahul">#REF!</definedName>
    <definedName name="rahulsomwansihi">#REF!</definedName>
    <definedName name="rajkumar123">#REF!</definedName>
    <definedName name="rajkumarsodhi123">#REF!</definedName>
    <definedName name="raju">#REF!</definedName>
    <definedName name="rajul">#REF!</definedName>
    <definedName name="rakeshsalary">#REF!</definedName>
    <definedName name="ranjan">#REF!</definedName>
    <definedName name="REJJKLJKLJKLREJLKRJER">#REF!</definedName>
    <definedName name="reredfererertere">#REF!</definedName>
    <definedName name="REREREDFDFERERER">#REF!</definedName>
    <definedName name="rererererere3">#REF!</definedName>
    <definedName name="rewari">#REF!</definedName>
    <definedName name="riyachinkuharsh">#REF!</definedName>
    <definedName name="rohan">#REF!</definedName>
    <definedName name="rohanshaurya">#REF!</definedName>
    <definedName name="rohanshaurya1234">#REF!</definedName>
    <definedName name="rohanshauryadurgessh">#REF!</definedName>
    <definedName name="sabfksljl">#REF!</definedName>
    <definedName name="sachin">#REF!</definedName>
    <definedName name="sachinjaiswal">#REF!</definedName>
    <definedName name="sachinsharmarewari">#REF!</definedName>
    <definedName name="sachintendulkar">#REF!</definedName>
    <definedName name="sadkjlj">#REF!</definedName>
    <definedName name="safdafgsdgdfdfsdf">#REF!</definedName>
    <definedName name="sahil">#REF!</definedName>
    <definedName name="sahilsahil">#REF!</definedName>
    <definedName name="sahilverma">#REF!</definedName>
    <definedName name="sahulnarang">#REF!</definedName>
    <definedName name="sakishu">#REF!</definedName>
    <definedName name="sakjfjlksaf">#REF!</definedName>
    <definedName name="sakshi">#REF!</definedName>
    <definedName name="sakwsuekdkdls">#REF!</definedName>
    <definedName name="salareydke">#REF!</definedName>
    <definedName name="SALARY">#REF!</definedName>
    <definedName name="salaryaaaaaaaaaaaaaaaaaaaaaaaaaaaaaaaa">#REF!</definedName>
    <definedName name="salarybill">#REF!</definedName>
    <definedName name="salarybillfinal">#REF!</definedName>
    <definedName name="salarybilljuly">#REF!</definedName>
    <definedName name="salarybillmarch">#REF!</definedName>
    <definedName name="salarycash">#REF!</definedName>
    <definedName name="salarycombinedddd">#REF!</definedName>
    <definedName name="SALARYFEBWITHFATHERNAME">#REF!</definedName>
    <definedName name="SALARYFORBILL">#REF!</definedName>
    <definedName name="salaryforbillllll">#REF!</definedName>
    <definedName name="salaryforbilllls">#REF!</definedName>
    <definedName name="salarymarch2018">#REF!</definedName>
    <definedName name="salarynew">#REF!</definedName>
    <definedName name="salarynewfinal">#REF!</definedName>
    <definedName name="salarynewwerere">#REF!</definedName>
    <definedName name="salarypart">#REF!</definedName>
    <definedName name="saman">#REF!</definedName>
    <definedName name="sambha">#REF!</definedName>
    <definedName name="sambha1">#REF!</definedName>
    <definedName name="samitabh">#REF!</definedName>
    <definedName name="samkau">#REF!</definedName>
    <definedName name="sandeepepdpepspddfdfd">#REF!</definedName>
    <definedName name="sandeepkumari">#REF!</definedName>
    <definedName name="SANJAY">#REF!</definedName>
    <definedName name="sanjayaggarwal">#REF!</definedName>
    <definedName name="sanjaye">#REF!</definedName>
    <definedName name="sanjayjain123">#REF!</definedName>
    <definedName name="sanjaynarang">#REF!</definedName>
    <definedName name="sanjaysachinagar">#REF!</definedName>
    <definedName name="sanjaysaraswatsingh">#REF!</definedName>
    <definedName name="sanjaysjskdds">#REF!</definedName>
    <definedName name="sanjaysushilsharma">#REF!</definedName>
    <definedName name="sanjayvieresh">#REF!</definedName>
    <definedName name="sanjeev">#REF!</definedName>
    <definedName name="sanju">#REF!</definedName>
    <definedName name="sanjusanjana">#REF!</definedName>
    <definedName name="sasdfadsfasfafasdfasfd">#REF!</definedName>
    <definedName name="sashi">#REF!</definedName>
    <definedName name="sdafasdf">#REF!</definedName>
    <definedName name="sdasdfasdfadf">#REF!</definedName>
    <definedName name="SDDSGDFERE">#REF!</definedName>
    <definedName name="SDFADFAGKALJGJAKLJTQWEUOO">#REF!</definedName>
    <definedName name="SDFADSFAFDAFD">#REF!</definedName>
    <definedName name="sdfaeqwrsddfgfe">#REF!</definedName>
    <definedName name="SDFAEWRDSF">#REF!</definedName>
    <definedName name="SDFAFAFAAGDSGDS">#REF!</definedName>
    <definedName name="sdfafasfasf">#REF!</definedName>
    <definedName name="SDFASDF">#REF!</definedName>
    <definedName name="SDFASDFLKJLKJFDLSFSA">#REF!</definedName>
    <definedName name="sdfasfafdkjljf">#REF!</definedName>
    <definedName name="SDFD">#REF!</definedName>
    <definedName name="sdfdfdfdfdbanksalary">#REF!</definedName>
    <definedName name="sdfee">#REF!</definedName>
    <definedName name="SDFEWTEYRTURTUI">#REF!</definedName>
    <definedName name="sdfjaljfasdrewqwew">#REF!</definedName>
    <definedName name="SDFJKDJASKLJKLJLKEWLREWRQEW">#REF!</definedName>
    <definedName name="sdfkjkljkljsljlfd">#REF!</definedName>
    <definedName name="sdfwerewdfdf">#REF!</definedName>
    <definedName name="sdjejsjeiudjrujfdferere">#REF!</definedName>
    <definedName name="sdjhkhkjhfd">#REF!</definedName>
    <definedName name="sdjlkejwkljrkewlkrr">#REF!</definedName>
    <definedName name="SDKJKAJSKLJLKJWEREWR">#REF!</definedName>
    <definedName name="sdkjkjljkljljkljljjdreuieoujrekjldjlf">#REF!</definedName>
    <definedName name="sdkljeljlredklljelrjere">#REF!</definedName>
    <definedName name="sensksd">#REF!</definedName>
    <definedName name="ser">#REF!</definedName>
    <definedName name="sereeressere">#REF!</definedName>
    <definedName name="serereddde">#REF!</definedName>
    <definedName name="SEREREDSERERERERE">#REF!</definedName>
    <definedName name="sereseresrerreredds">#REF!</definedName>
    <definedName name="server">#REF!</definedName>
    <definedName name="service">#REF!</definedName>
    <definedName name="SERVICETAX">#REF!</definedName>
    <definedName name="servicetax12345">#REF!</definedName>
    <definedName name="SHAKSJHDHSKDHEIWID">#REF!</definedName>
    <definedName name="shalinidiksha">#REF!</definedName>
    <definedName name="sharma">#REF!</definedName>
    <definedName name="sharmaverma">#REF!</definedName>
    <definedName name="sharuya">#REF!</definedName>
    <definedName name="shashi">#REF!</definedName>
    <definedName name="shaurayarohan">#REF!</definedName>
    <definedName name="SHAURNA">#REF!</definedName>
    <definedName name="SHAURYA">#REF!</definedName>
    <definedName name="SHAURYADURGESH">#REF!</definedName>
    <definedName name="SHAURYAROHAN">#REF!</definedName>
    <definedName name="shauryaverma">#REF!</definedName>
    <definedName name="shauryavermarohan">#REF!</definedName>
    <definedName name="shauryaverme">#REF!</definedName>
    <definedName name="shhkhakshdfjkhkhakdfsa">#REF!</definedName>
    <definedName name="shiv">#REF!</definedName>
    <definedName name="shivnarain">#REF!</definedName>
    <definedName name="SHRUTIEIEISS">#REF!</definedName>
    <definedName name="singh">#REF!</definedName>
    <definedName name="sitam">#REF!</definedName>
    <definedName name="sjaurya">#REF!</definedName>
    <definedName name="SJDFHJDFHEIRJFKFGRTR">#REF!</definedName>
    <definedName name="skjjljjljljsdkljkfsd">#REF!</definedName>
    <definedName name="SKJLJKLJLJLLJFD">#REF!</definedName>
    <definedName name="SKJLKJLEREIKJLKJLKFLFERE">#REF!</definedName>
    <definedName name="SKLJJLDF">#REF!</definedName>
    <definedName name="skljlfkjaslfjklajfsd">#REF!</definedName>
    <definedName name="SLALAERESEREEDDD">#REF!</definedName>
    <definedName name="slalaruekdkeree">#REF!</definedName>
    <definedName name="sohan">#REF!</definedName>
    <definedName name="sokjjkj">#REF!</definedName>
    <definedName name="sqswserekjljkldjlejrieljslkjrewlrere">#REF!</definedName>
    <definedName name="ssadsfdfdddddddd">#REF!</definedName>
    <definedName name="ssalalrayr">#REF!</definedName>
    <definedName name="ssdsdsdsdsfdgee">#REF!</definedName>
    <definedName name="StDt">#REF!</definedName>
    <definedName name="stdtie">#REF!</definedName>
    <definedName name="StMM">#REF!</definedName>
    <definedName name="suinilsfjkajsdl">#REF!</definedName>
    <definedName name="SUMARYSKERS">#REF!</definedName>
    <definedName name="summme">#REF!</definedName>
    <definedName name="sundamar">#REF!</definedName>
    <definedName name="sundamara">#REF!</definedName>
    <definedName name="sunday">#REF!</definedName>
    <definedName name="sundaymonday">#REF!</definedName>
    <definedName name="sundeerprapapspdfd">#REF!</definedName>
    <definedName name="sunder">#REF!</definedName>
    <definedName name="sunderjandkjkjsdf">#REF!</definedName>
    <definedName name="suni">#REF!</definedName>
    <definedName name="sunil">#REF!</definedName>
    <definedName name="sunil123">#REF!</definedName>
    <definedName name="sunilbhardwaj">#REF!</definedName>
    <definedName name="sunilburmabs">#REF!</definedName>
    <definedName name="sunildev">#REF!</definedName>
    <definedName name="SUNILEKSDFDEFDFD">#REF!</definedName>
    <definedName name="sunilmahapatra">#REF!</definedName>
    <definedName name="sunilverma">#REF!</definedName>
    <definedName name="sunita">#REF!</definedName>
    <definedName name="sunny">#REF!</definedName>
    <definedName name="supervisorsalarysere">#REF!</definedName>
    <definedName name="SURESH">#REF!</definedName>
    <definedName name="sursh">#REF!</definedName>
    <definedName name="sushi">#REF!</definedName>
    <definedName name="sushil">#REF!</definedName>
    <definedName name="SUSHILSHARMADELHI">#REF!</definedName>
    <definedName name="suzi">#REF!</definedName>
    <definedName name="todetaini">#REF!</definedName>
    <definedName name="TotDet">#REF!</definedName>
    <definedName name="transfer">#REF!</definedName>
    <definedName name="transfer2">#REF!</definedName>
    <definedName name="transfereeeeeeeeeeeeeeeeeeee">#REF!</definedName>
    <definedName name="transferletter">#REF!</definedName>
    <definedName name="transferletter3">#REF!</definedName>
    <definedName name="tyhfiehgier">#REF!</definedName>
    <definedName name="uiiuujjkkdlklkekdkekdkdd">#REF!</definedName>
    <definedName name="ujdleikalsleidkfjfhfyrur">#REF!</definedName>
    <definedName name="ujnikmolm">#REF!</definedName>
    <definedName name="usnil">#REF!</definedName>
    <definedName name="VARSHA">#REF!</definedName>
    <definedName name="varshaashwani">#REF!</definedName>
    <definedName name="varshayadav1234">#REF!</definedName>
    <definedName name="verma">#REF!</definedName>
    <definedName name="VERMAJI">#REF!</definedName>
    <definedName name="vermavinoddurges">#REF!</definedName>
    <definedName name="vinod">#REF!</definedName>
    <definedName name="vinod\">#REF!</definedName>
    <definedName name="vinod123">#REF!</definedName>
    <definedName name="vinod1234">#REF!</definedName>
    <definedName name="VINOD12345">#REF!</definedName>
    <definedName name="vinod123456">#REF!</definedName>
    <definedName name="vinod32421">#REF!</definedName>
    <definedName name="vinododoodododod">#REF!</definedName>
    <definedName name="vinodverma">#REF!</definedName>
    <definedName name="vinodverma123">#REF!</definedName>
    <definedName name="VINODVERMA1234">#REF!</definedName>
    <definedName name="vinodvermarewari">#REF!</definedName>
    <definedName name="wednesday">#REF!</definedName>
    <definedName name="xys">#REF!</definedName>
    <definedName name="yiuytiqyityqyiqyeiywq">#REF!</definedName>
    <definedName name="yodha">#REF!</definedName>
    <definedName name="yyiiiskdkld">#REF!</definedName>
    <definedName name="zakishu">#REF!</definedName>
  </definedNames>
  <calcPr calcId="145621"/>
</workbook>
</file>

<file path=xl/calcChain.xml><?xml version="1.0" encoding="utf-8"?>
<calcChain xmlns="http://schemas.openxmlformats.org/spreadsheetml/2006/main">
  <c r="V213" i="2" l="1"/>
  <c r="P213" i="2"/>
  <c r="O213" i="2"/>
  <c r="M213" i="2"/>
  <c r="K213" i="2"/>
  <c r="J213" i="2"/>
  <c r="AC212" i="2"/>
  <c r="S212" i="2"/>
  <c r="Q212" i="2"/>
  <c r="N212" i="2"/>
  <c r="N213" i="2" s="1"/>
  <c r="X211" i="2"/>
  <c r="W211" i="2"/>
  <c r="U211" i="2"/>
  <c r="T211" i="2"/>
  <c r="S211" i="2"/>
  <c r="R211" i="2"/>
  <c r="Y211" i="2" s="1"/>
  <c r="Z211" i="2" s="1"/>
  <c r="Q211" i="2"/>
  <c r="L211" i="2"/>
  <c r="T210" i="2"/>
  <c r="R210" i="2"/>
  <c r="Q210" i="2"/>
  <c r="W210" i="2" s="1"/>
  <c r="L210" i="2"/>
  <c r="Y210" i="2" s="1"/>
  <c r="Z210" i="2" s="1"/>
  <c r="U209" i="2"/>
  <c r="R209" i="2"/>
  <c r="Q209" i="2"/>
  <c r="W209" i="2" s="1"/>
  <c r="L209" i="2"/>
  <c r="T209" i="2" s="1"/>
  <c r="W208" i="2"/>
  <c r="U208" i="2"/>
  <c r="T208" i="2"/>
  <c r="S208" i="2"/>
  <c r="X208" i="2" s="1"/>
  <c r="R208" i="2"/>
  <c r="Y208" i="2" s="1"/>
  <c r="Z208" i="2" s="1"/>
  <c r="Q208" i="2"/>
  <c r="L208" i="2"/>
  <c r="S207" i="2"/>
  <c r="R207" i="2"/>
  <c r="Y207" i="2" s="1"/>
  <c r="Z207" i="2" s="1"/>
  <c r="Q207" i="2"/>
  <c r="W207" i="2" s="1"/>
  <c r="L207" i="2"/>
  <c r="U207" i="2" s="1"/>
  <c r="W206" i="2"/>
  <c r="R206" i="2"/>
  <c r="Q206" i="2"/>
  <c r="L206" i="2"/>
  <c r="U206" i="2" s="1"/>
  <c r="U205" i="2"/>
  <c r="T205" i="2"/>
  <c r="S205" i="2"/>
  <c r="R205" i="2"/>
  <c r="Y205" i="2" s="1"/>
  <c r="Z205" i="2" s="1"/>
  <c r="Q205" i="2"/>
  <c r="W205" i="2" s="1"/>
  <c r="L205" i="2"/>
  <c r="W204" i="2"/>
  <c r="R204" i="2"/>
  <c r="Y204" i="2" s="1"/>
  <c r="Z204" i="2" s="1"/>
  <c r="Q204" i="2"/>
  <c r="L204" i="2"/>
  <c r="U204" i="2" s="1"/>
  <c r="X203" i="2"/>
  <c r="W203" i="2"/>
  <c r="U203" i="2"/>
  <c r="T203" i="2"/>
  <c r="S203" i="2"/>
  <c r="R203" i="2"/>
  <c r="Y203" i="2" s="1"/>
  <c r="Z203" i="2" s="1"/>
  <c r="Q203" i="2"/>
  <c r="L203" i="2"/>
  <c r="T202" i="2"/>
  <c r="R202" i="2"/>
  <c r="Q202" i="2"/>
  <c r="W202" i="2" s="1"/>
  <c r="L202" i="2"/>
  <c r="Y202" i="2" s="1"/>
  <c r="Z202" i="2" s="1"/>
  <c r="U201" i="2"/>
  <c r="R201" i="2"/>
  <c r="Q201" i="2"/>
  <c r="W201" i="2" s="1"/>
  <c r="L201" i="2"/>
  <c r="T201" i="2" s="1"/>
  <c r="W200" i="2"/>
  <c r="U200" i="2"/>
  <c r="T200" i="2"/>
  <c r="S200" i="2"/>
  <c r="X200" i="2" s="1"/>
  <c r="R200" i="2"/>
  <c r="Y200" i="2" s="1"/>
  <c r="Z200" i="2" s="1"/>
  <c r="Q200" i="2"/>
  <c r="L200" i="2"/>
  <c r="S199" i="2"/>
  <c r="R199" i="2"/>
  <c r="Y199" i="2" s="1"/>
  <c r="Z199" i="2" s="1"/>
  <c r="Q199" i="2"/>
  <c r="W199" i="2" s="1"/>
  <c r="L199" i="2"/>
  <c r="U199" i="2" s="1"/>
  <c r="W198" i="2"/>
  <c r="R198" i="2"/>
  <c r="Q198" i="2"/>
  <c r="L198" i="2"/>
  <c r="U198" i="2" s="1"/>
  <c r="U197" i="2"/>
  <c r="T197" i="2"/>
  <c r="S197" i="2"/>
  <c r="X197" i="2" s="1"/>
  <c r="R197" i="2"/>
  <c r="Y197" i="2" s="1"/>
  <c r="Z197" i="2" s="1"/>
  <c r="Q197" i="2"/>
  <c r="W197" i="2" s="1"/>
  <c r="L197" i="2"/>
  <c r="W196" i="2"/>
  <c r="R196" i="2"/>
  <c r="Y196" i="2" s="1"/>
  <c r="Z196" i="2" s="1"/>
  <c r="Q196" i="2"/>
  <c r="L196" i="2"/>
  <c r="U196" i="2" s="1"/>
  <c r="X195" i="2"/>
  <c r="W195" i="2"/>
  <c r="U195" i="2"/>
  <c r="T195" i="2"/>
  <c r="S195" i="2"/>
  <c r="R195" i="2"/>
  <c r="Q195" i="2"/>
  <c r="L195" i="2"/>
  <c r="Y195" i="2" s="1"/>
  <c r="Z195" i="2" s="1"/>
  <c r="T194" i="2"/>
  <c r="R194" i="2"/>
  <c r="Q194" i="2"/>
  <c r="W194" i="2" s="1"/>
  <c r="L194" i="2"/>
  <c r="Y194" i="2" s="1"/>
  <c r="Z194" i="2" s="1"/>
  <c r="U193" i="2"/>
  <c r="R193" i="2"/>
  <c r="Q193" i="2"/>
  <c r="W193" i="2" s="1"/>
  <c r="L193" i="2"/>
  <c r="T193" i="2" s="1"/>
  <c r="W192" i="2"/>
  <c r="U192" i="2"/>
  <c r="T192" i="2"/>
  <c r="S192" i="2"/>
  <c r="R192" i="2"/>
  <c r="Y192" i="2" s="1"/>
  <c r="Z192" i="2" s="1"/>
  <c r="Q192" i="2"/>
  <c r="L192" i="2"/>
  <c r="S191" i="2"/>
  <c r="R191" i="2"/>
  <c r="Y191" i="2" s="1"/>
  <c r="Z191" i="2" s="1"/>
  <c r="Q191" i="2"/>
  <c r="W191" i="2" s="1"/>
  <c r="L191" i="2"/>
  <c r="U191" i="2" s="1"/>
  <c r="Y190" i="2"/>
  <c r="Z190" i="2" s="1"/>
  <c r="W190" i="2"/>
  <c r="R190" i="2"/>
  <c r="Q190" i="2"/>
  <c r="L190" i="2"/>
  <c r="U189" i="2"/>
  <c r="T189" i="2"/>
  <c r="S189" i="2"/>
  <c r="R189" i="2"/>
  <c r="Y189" i="2" s="1"/>
  <c r="Z189" i="2" s="1"/>
  <c r="Q189" i="2"/>
  <c r="W189" i="2" s="1"/>
  <c r="L189" i="2"/>
  <c r="W188" i="2"/>
  <c r="R188" i="2"/>
  <c r="Y188" i="2" s="1"/>
  <c r="Z188" i="2" s="1"/>
  <c r="Q188" i="2"/>
  <c r="L188" i="2"/>
  <c r="U188" i="2" s="1"/>
  <c r="X187" i="2"/>
  <c r="W187" i="2"/>
  <c r="U187" i="2"/>
  <c r="T187" i="2"/>
  <c r="S187" i="2"/>
  <c r="R187" i="2"/>
  <c r="Q187" i="2"/>
  <c r="L187" i="2"/>
  <c r="Y187" i="2" s="1"/>
  <c r="Z187" i="2" s="1"/>
  <c r="Y186" i="2"/>
  <c r="Z186" i="2" s="1"/>
  <c r="T186" i="2"/>
  <c r="R186" i="2"/>
  <c r="Q186" i="2"/>
  <c r="W186" i="2" s="1"/>
  <c r="L186" i="2"/>
  <c r="U185" i="2"/>
  <c r="R185" i="2"/>
  <c r="Q185" i="2"/>
  <c r="W185" i="2" s="1"/>
  <c r="L185" i="2"/>
  <c r="T185" i="2" s="1"/>
  <c r="W184" i="2"/>
  <c r="U184" i="2"/>
  <c r="T184" i="2"/>
  <c r="S184" i="2"/>
  <c r="R184" i="2"/>
  <c r="Y184" i="2" s="1"/>
  <c r="Z184" i="2" s="1"/>
  <c r="Q184" i="2"/>
  <c r="L184" i="2"/>
  <c r="S183" i="2"/>
  <c r="R183" i="2"/>
  <c r="Y183" i="2" s="1"/>
  <c r="Z183" i="2" s="1"/>
  <c r="Q183" i="2"/>
  <c r="W183" i="2" s="1"/>
  <c r="L183" i="2"/>
  <c r="U183" i="2" s="1"/>
  <c r="Y182" i="2"/>
  <c r="Z182" i="2" s="1"/>
  <c r="W182" i="2"/>
  <c r="T182" i="2"/>
  <c r="R182" i="2"/>
  <c r="Q182" i="2"/>
  <c r="L182" i="2"/>
  <c r="Z181" i="2"/>
  <c r="U181" i="2"/>
  <c r="T181" i="2"/>
  <c r="S181" i="2"/>
  <c r="R181" i="2"/>
  <c r="Y181" i="2" s="1"/>
  <c r="Q181" i="2"/>
  <c r="W181" i="2" s="1"/>
  <c r="L181" i="2"/>
  <c r="W180" i="2"/>
  <c r="R180" i="2"/>
  <c r="Y180" i="2" s="1"/>
  <c r="Z180" i="2" s="1"/>
  <c r="Q180" i="2"/>
  <c r="L180" i="2"/>
  <c r="U180" i="2" s="1"/>
  <c r="W179" i="2"/>
  <c r="U179" i="2"/>
  <c r="T179" i="2"/>
  <c r="S179" i="2"/>
  <c r="X179" i="2" s="1"/>
  <c r="R179" i="2"/>
  <c r="Q179" i="2"/>
  <c r="L179" i="2"/>
  <c r="Y179" i="2" s="1"/>
  <c r="Z179" i="2" s="1"/>
  <c r="R178" i="2"/>
  <c r="Q178" i="2"/>
  <c r="W178" i="2" s="1"/>
  <c r="L178" i="2"/>
  <c r="Y178" i="2" s="1"/>
  <c r="Z178" i="2" s="1"/>
  <c r="U177" i="2"/>
  <c r="R177" i="2"/>
  <c r="Q177" i="2"/>
  <c r="W177" i="2" s="1"/>
  <c r="L177" i="2"/>
  <c r="T177" i="2" s="1"/>
  <c r="AA176" i="2"/>
  <c r="W176" i="2"/>
  <c r="U176" i="2"/>
  <c r="T176" i="2"/>
  <c r="S176" i="2"/>
  <c r="X176" i="2" s="1"/>
  <c r="R176" i="2"/>
  <c r="Y176" i="2" s="1"/>
  <c r="Z176" i="2" s="1"/>
  <c r="Q176" i="2"/>
  <c r="L176" i="2"/>
  <c r="S175" i="2"/>
  <c r="R175" i="2"/>
  <c r="Y175" i="2" s="1"/>
  <c r="Z175" i="2" s="1"/>
  <c r="Q175" i="2"/>
  <c r="W175" i="2" s="1"/>
  <c r="L175" i="2"/>
  <c r="U175" i="2" s="1"/>
  <c r="W174" i="2"/>
  <c r="R174" i="2"/>
  <c r="Q174" i="2"/>
  <c r="L174" i="2"/>
  <c r="U173" i="2"/>
  <c r="T173" i="2"/>
  <c r="S173" i="2"/>
  <c r="X173" i="2" s="1"/>
  <c r="R173" i="2"/>
  <c r="Y173" i="2" s="1"/>
  <c r="Z173" i="2" s="1"/>
  <c r="Q173" i="2"/>
  <c r="W173" i="2" s="1"/>
  <c r="L173" i="2"/>
  <c r="W172" i="2"/>
  <c r="R172" i="2"/>
  <c r="Y172" i="2" s="1"/>
  <c r="Z172" i="2" s="1"/>
  <c r="Q172" i="2"/>
  <c r="L172" i="2"/>
  <c r="U172" i="2" s="1"/>
  <c r="X171" i="2"/>
  <c r="W171" i="2"/>
  <c r="U171" i="2"/>
  <c r="T171" i="2"/>
  <c r="S171" i="2"/>
  <c r="R171" i="2"/>
  <c r="Q171" i="2"/>
  <c r="L171" i="2"/>
  <c r="Y171" i="2" s="1"/>
  <c r="Z171" i="2" s="1"/>
  <c r="T170" i="2"/>
  <c r="R170" i="2"/>
  <c r="Q170" i="2"/>
  <c r="W170" i="2" s="1"/>
  <c r="L170" i="2"/>
  <c r="Y170" i="2" s="1"/>
  <c r="Z170" i="2" s="1"/>
  <c r="R169" i="2"/>
  <c r="Q169" i="2"/>
  <c r="W169" i="2" s="1"/>
  <c r="L169" i="2"/>
  <c r="W168" i="2"/>
  <c r="U168" i="2"/>
  <c r="T168" i="2"/>
  <c r="S168" i="2"/>
  <c r="R168" i="2"/>
  <c r="Y168" i="2" s="1"/>
  <c r="Z168" i="2" s="1"/>
  <c r="Q168" i="2"/>
  <c r="L168" i="2"/>
  <c r="Y167" i="2"/>
  <c r="Z167" i="2" s="1"/>
  <c r="S167" i="2"/>
  <c r="R167" i="2"/>
  <c r="Q167" i="2"/>
  <c r="W167" i="2" s="1"/>
  <c r="L167" i="2"/>
  <c r="Y166" i="2"/>
  <c r="Z166" i="2" s="1"/>
  <c r="X166" i="2"/>
  <c r="W166" i="2"/>
  <c r="U166" i="2"/>
  <c r="T166" i="2"/>
  <c r="R166" i="2"/>
  <c r="Q166" i="2"/>
  <c r="L166" i="2"/>
  <c r="S166" i="2" s="1"/>
  <c r="Z165" i="2"/>
  <c r="U165" i="2"/>
  <c r="T165" i="2"/>
  <c r="S165" i="2"/>
  <c r="X165" i="2" s="1"/>
  <c r="R165" i="2"/>
  <c r="Y165" i="2" s="1"/>
  <c r="Q165" i="2"/>
  <c r="W165" i="2" s="1"/>
  <c r="L165" i="2"/>
  <c r="W164" i="2"/>
  <c r="R164" i="2"/>
  <c r="Y164" i="2" s="1"/>
  <c r="Z164" i="2" s="1"/>
  <c r="Q164" i="2"/>
  <c r="L164" i="2"/>
  <c r="U164" i="2" s="1"/>
  <c r="W163" i="2"/>
  <c r="U163" i="2"/>
  <c r="T163" i="2"/>
  <c r="X163" i="2" s="1"/>
  <c r="S163" i="2"/>
  <c r="R163" i="2"/>
  <c r="Q163" i="2"/>
  <c r="L163" i="2"/>
  <c r="Y163" i="2" s="1"/>
  <c r="Z163" i="2" s="1"/>
  <c r="Z162" i="2"/>
  <c r="R162" i="2"/>
  <c r="Y162" i="2" s="1"/>
  <c r="Q162" i="2"/>
  <c r="W162" i="2" s="1"/>
  <c r="L162" i="2"/>
  <c r="U162" i="2" s="1"/>
  <c r="R161" i="2"/>
  <c r="Q161" i="2"/>
  <c r="W161" i="2" s="1"/>
  <c r="L161" i="2"/>
  <c r="W160" i="2"/>
  <c r="U160" i="2"/>
  <c r="T160" i="2"/>
  <c r="S160" i="2"/>
  <c r="X160" i="2" s="1"/>
  <c r="R160" i="2"/>
  <c r="Y160" i="2" s="1"/>
  <c r="Z160" i="2" s="1"/>
  <c r="Q160" i="2"/>
  <c r="L160" i="2"/>
  <c r="Y159" i="2"/>
  <c r="Z159" i="2" s="1"/>
  <c r="S159" i="2"/>
  <c r="R159" i="2"/>
  <c r="Q159" i="2"/>
  <c r="W159" i="2" s="1"/>
  <c r="L159" i="2"/>
  <c r="Y158" i="2"/>
  <c r="Z158" i="2" s="1"/>
  <c r="X158" i="2"/>
  <c r="W158" i="2"/>
  <c r="U158" i="2"/>
  <c r="T158" i="2"/>
  <c r="R158" i="2"/>
  <c r="Q158" i="2"/>
  <c r="L158" i="2"/>
  <c r="S158" i="2" s="1"/>
  <c r="Z157" i="2"/>
  <c r="U157" i="2"/>
  <c r="T157" i="2"/>
  <c r="S157" i="2"/>
  <c r="R157" i="2"/>
  <c r="Y157" i="2" s="1"/>
  <c r="Q157" i="2"/>
  <c r="W157" i="2" s="1"/>
  <c r="L157" i="2"/>
  <c r="R156" i="2"/>
  <c r="Q156" i="2"/>
  <c r="W156" i="2" s="1"/>
  <c r="L156" i="2"/>
  <c r="W155" i="2"/>
  <c r="U155" i="2"/>
  <c r="T155" i="2"/>
  <c r="S155" i="2"/>
  <c r="R155" i="2"/>
  <c r="Q155" i="2"/>
  <c r="L155" i="2"/>
  <c r="Y155" i="2" s="1"/>
  <c r="Z155" i="2" s="1"/>
  <c r="T154" i="2"/>
  <c r="S154" i="2"/>
  <c r="R154" i="2"/>
  <c r="Y154" i="2" s="1"/>
  <c r="Z154" i="2" s="1"/>
  <c r="Q154" i="2"/>
  <c r="W154" i="2" s="1"/>
  <c r="L154" i="2"/>
  <c r="U154" i="2" s="1"/>
  <c r="W153" i="2"/>
  <c r="R153" i="2"/>
  <c r="Q153" i="2"/>
  <c r="L153" i="2"/>
  <c r="W152" i="2"/>
  <c r="U152" i="2"/>
  <c r="T152" i="2"/>
  <c r="S152" i="2"/>
  <c r="R152" i="2"/>
  <c r="Y152" i="2" s="1"/>
  <c r="Z152" i="2" s="1"/>
  <c r="Q152" i="2"/>
  <c r="L152" i="2"/>
  <c r="R151" i="2"/>
  <c r="Q151" i="2"/>
  <c r="W151" i="2" s="1"/>
  <c r="L151" i="2"/>
  <c r="Y150" i="2"/>
  <c r="Z150" i="2" s="1"/>
  <c r="T150" i="2"/>
  <c r="R150" i="2"/>
  <c r="Q150" i="2"/>
  <c r="W150" i="2" s="1"/>
  <c r="L150" i="2"/>
  <c r="S150" i="2" s="1"/>
  <c r="W149" i="2"/>
  <c r="U149" i="2"/>
  <c r="T149" i="2"/>
  <c r="S149" i="2"/>
  <c r="R149" i="2"/>
  <c r="Y149" i="2" s="1"/>
  <c r="Z149" i="2" s="1"/>
  <c r="Q149" i="2"/>
  <c r="L149" i="2"/>
  <c r="Y148" i="2"/>
  <c r="Z148" i="2" s="1"/>
  <c r="W148" i="2"/>
  <c r="R148" i="2"/>
  <c r="Q148" i="2"/>
  <c r="L148" i="2"/>
  <c r="W147" i="2"/>
  <c r="S147" i="2"/>
  <c r="R147" i="2"/>
  <c r="Q147" i="2"/>
  <c r="L147" i="2"/>
  <c r="T147" i="2" s="1"/>
  <c r="Y146" i="2"/>
  <c r="Z146" i="2" s="1"/>
  <c r="U146" i="2"/>
  <c r="T146" i="2"/>
  <c r="S146" i="2"/>
  <c r="R146" i="2"/>
  <c r="Q146" i="2"/>
  <c r="W146" i="2" s="1"/>
  <c r="L146" i="2"/>
  <c r="Y145" i="2"/>
  <c r="Z145" i="2" s="1"/>
  <c r="U145" i="2"/>
  <c r="R145" i="2"/>
  <c r="Q145" i="2"/>
  <c r="W145" i="2" s="1"/>
  <c r="L145" i="2"/>
  <c r="W144" i="2"/>
  <c r="U144" i="2"/>
  <c r="T144" i="2"/>
  <c r="S144" i="2"/>
  <c r="R144" i="2"/>
  <c r="Y144" i="2" s="1"/>
  <c r="Z144" i="2" s="1"/>
  <c r="Q144" i="2"/>
  <c r="L144" i="2"/>
  <c r="Y143" i="2"/>
  <c r="Z143" i="2" s="1"/>
  <c r="R143" i="2"/>
  <c r="Q143" i="2"/>
  <c r="W143" i="2" s="1"/>
  <c r="L143" i="2"/>
  <c r="S143" i="2" s="1"/>
  <c r="W142" i="2"/>
  <c r="R142" i="2"/>
  <c r="Q142" i="2"/>
  <c r="L142" i="2"/>
  <c r="S142" i="2" s="1"/>
  <c r="Z141" i="2"/>
  <c r="U141" i="2"/>
  <c r="T141" i="2"/>
  <c r="S141" i="2"/>
  <c r="R141" i="2"/>
  <c r="Y141" i="2" s="1"/>
  <c r="Q141" i="2"/>
  <c r="W141" i="2" s="1"/>
  <c r="L141" i="2"/>
  <c r="S140" i="2"/>
  <c r="R140" i="2"/>
  <c r="Y140" i="2" s="1"/>
  <c r="Z140" i="2" s="1"/>
  <c r="Q140" i="2"/>
  <c r="W140" i="2" s="1"/>
  <c r="L140" i="2"/>
  <c r="W139" i="2"/>
  <c r="R139" i="2"/>
  <c r="Q139" i="2"/>
  <c r="L139" i="2"/>
  <c r="Y139" i="2" s="1"/>
  <c r="Z139" i="2" s="1"/>
  <c r="S138" i="2"/>
  <c r="R138" i="2"/>
  <c r="Q138" i="2"/>
  <c r="W138" i="2" s="1"/>
  <c r="L138" i="2"/>
  <c r="W137" i="2"/>
  <c r="R137" i="2"/>
  <c r="Y137" i="2" s="1"/>
  <c r="Z137" i="2" s="1"/>
  <c r="Q137" i="2"/>
  <c r="L137" i="2"/>
  <c r="X136" i="2"/>
  <c r="W136" i="2"/>
  <c r="U136" i="2"/>
  <c r="T136" i="2"/>
  <c r="S136" i="2"/>
  <c r="R136" i="2"/>
  <c r="Y136" i="2" s="1"/>
  <c r="Z136" i="2" s="1"/>
  <c r="Q136" i="2"/>
  <c r="L136" i="2"/>
  <c r="R135" i="2"/>
  <c r="Q135" i="2"/>
  <c r="W135" i="2" s="1"/>
  <c r="L135" i="2"/>
  <c r="U134" i="2"/>
  <c r="R134" i="2"/>
  <c r="Q134" i="2"/>
  <c r="W134" i="2" s="1"/>
  <c r="L134" i="2"/>
  <c r="S134" i="2" s="1"/>
  <c r="Z133" i="2"/>
  <c r="U133" i="2"/>
  <c r="T133" i="2"/>
  <c r="S133" i="2"/>
  <c r="R133" i="2"/>
  <c r="Y133" i="2" s="1"/>
  <c r="Q133" i="2"/>
  <c r="W133" i="2" s="1"/>
  <c r="L133" i="2"/>
  <c r="Y132" i="2"/>
  <c r="Z132" i="2" s="1"/>
  <c r="S132" i="2"/>
  <c r="R132" i="2"/>
  <c r="Q132" i="2"/>
  <c r="W132" i="2" s="1"/>
  <c r="L132" i="2"/>
  <c r="W131" i="2"/>
  <c r="U131" i="2"/>
  <c r="T131" i="2"/>
  <c r="R131" i="2"/>
  <c r="Q131" i="2"/>
  <c r="L131" i="2"/>
  <c r="S131" i="2" s="1"/>
  <c r="U130" i="2"/>
  <c r="T130" i="2"/>
  <c r="R130" i="2"/>
  <c r="Y130" i="2" s="1"/>
  <c r="Z130" i="2" s="1"/>
  <c r="Q130" i="2"/>
  <c r="W130" i="2" s="1"/>
  <c r="L130" i="2"/>
  <c r="S130" i="2" s="1"/>
  <c r="R129" i="2"/>
  <c r="Q129" i="2"/>
  <c r="W129" i="2" s="1"/>
  <c r="L129" i="2"/>
  <c r="W128" i="2"/>
  <c r="U128" i="2"/>
  <c r="T128" i="2"/>
  <c r="S128" i="2"/>
  <c r="X128" i="2" s="1"/>
  <c r="AA128" i="2" s="1"/>
  <c r="AB128" i="2" s="1"/>
  <c r="R128" i="2"/>
  <c r="Y128" i="2" s="1"/>
  <c r="Z128" i="2" s="1"/>
  <c r="Q128" i="2"/>
  <c r="L128" i="2"/>
  <c r="Y127" i="2"/>
  <c r="Z127" i="2" s="1"/>
  <c r="T127" i="2"/>
  <c r="S127" i="2"/>
  <c r="R127" i="2"/>
  <c r="Q127" i="2"/>
  <c r="W127" i="2" s="1"/>
  <c r="L127" i="2"/>
  <c r="U127" i="2" s="1"/>
  <c r="W126" i="2"/>
  <c r="R126" i="2"/>
  <c r="Q126" i="2"/>
  <c r="L126" i="2"/>
  <c r="Z125" i="2"/>
  <c r="U125" i="2"/>
  <c r="T125" i="2"/>
  <c r="S125" i="2"/>
  <c r="R125" i="2"/>
  <c r="Y125" i="2" s="1"/>
  <c r="Q125" i="2"/>
  <c r="W125" i="2" s="1"/>
  <c r="L125" i="2"/>
  <c r="S124" i="2"/>
  <c r="R124" i="2"/>
  <c r="Y124" i="2" s="1"/>
  <c r="Z124" i="2" s="1"/>
  <c r="Q124" i="2"/>
  <c r="W124" i="2" s="1"/>
  <c r="L124" i="2"/>
  <c r="Y123" i="2"/>
  <c r="Z123" i="2" s="1"/>
  <c r="W123" i="2"/>
  <c r="U123" i="2"/>
  <c r="R123" i="2"/>
  <c r="Q123" i="2"/>
  <c r="L123" i="2"/>
  <c r="T122" i="2"/>
  <c r="R122" i="2"/>
  <c r="Q122" i="2"/>
  <c r="W122" i="2" s="1"/>
  <c r="L122" i="2"/>
  <c r="S122" i="2" s="1"/>
  <c r="R121" i="2"/>
  <c r="Y121" i="2" s="1"/>
  <c r="Z121" i="2" s="1"/>
  <c r="Q121" i="2"/>
  <c r="W121" i="2" s="1"/>
  <c r="L121" i="2"/>
  <c r="W120" i="2"/>
  <c r="U120" i="2"/>
  <c r="T120" i="2"/>
  <c r="S120" i="2"/>
  <c r="X120" i="2" s="1"/>
  <c r="R120" i="2"/>
  <c r="Y120" i="2" s="1"/>
  <c r="Z120" i="2" s="1"/>
  <c r="Q120" i="2"/>
  <c r="L120" i="2"/>
  <c r="S119" i="2"/>
  <c r="R119" i="2"/>
  <c r="Y119" i="2" s="1"/>
  <c r="Z119" i="2" s="1"/>
  <c r="Q119" i="2"/>
  <c r="W119" i="2" s="1"/>
  <c r="L119" i="2"/>
  <c r="U118" i="2"/>
  <c r="R118" i="2"/>
  <c r="Q118" i="2"/>
  <c r="W118" i="2" s="1"/>
  <c r="L118" i="2"/>
  <c r="Z117" i="2"/>
  <c r="U117" i="2"/>
  <c r="T117" i="2"/>
  <c r="S117" i="2"/>
  <c r="R117" i="2"/>
  <c r="Y117" i="2" s="1"/>
  <c r="Q117" i="2"/>
  <c r="W117" i="2" s="1"/>
  <c r="L117" i="2"/>
  <c r="Y116" i="2"/>
  <c r="Z116" i="2" s="1"/>
  <c r="S116" i="2"/>
  <c r="R116" i="2"/>
  <c r="Q116" i="2"/>
  <c r="W116" i="2" s="1"/>
  <c r="L116" i="2"/>
  <c r="Y115" i="2"/>
  <c r="Z115" i="2" s="1"/>
  <c r="W115" i="2"/>
  <c r="U115" i="2"/>
  <c r="T115" i="2"/>
  <c r="R115" i="2"/>
  <c r="Q115" i="2"/>
  <c r="L115" i="2"/>
  <c r="S115" i="2" s="1"/>
  <c r="T114" i="2"/>
  <c r="S114" i="2"/>
  <c r="R114" i="2"/>
  <c r="Q114" i="2"/>
  <c r="W114" i="2" s="1"/>
  <c r="L114" i="2"/>
  <c r="U114" i="2" s="1"/>
  <c r="W113" i="2"/>
  <c r="R113" i="2"/>
  <c r="Y113" i="2" s="1"/>
  <c r="Z113" i="2" s="1"/>
  <c r="Q113" i="2"/>
  <c r="L113" i="2"/>
  <c r="W112" i="2"/>
  <c r="U112" i="2"/>
  <c r="T112" i="2"/>
  <c r="S112" i="2"/>
  <c r="X112" i="2" s="1"/>
  <c r="R112" i="2"/>
  <c r="Y112" i="2" s="1"/>
  <c r="Z112" i="2" s="1"/>
  <c r="Q112" i="2"/>
  <c r="L112" i="2"/>
  <c r="AA111" i="2"/>
  <c r="Y111" i="2"/>
  <c r="Z111" i="2" s="1"/>
  <c r="AB111" i="2" s="1"/>
  <c r="T111" i="2"/>
  <c r="S111" i="2"/>
  <c r="X111" i="2" s="1"/>
  <c r="AC111" i="2" s="1"/>
  <c r="R111" i="2"/>
  <c r="Q111" i="2"/>
  <c r="W111" i="2" s="1"/>
  <c r="L111" i="2"/>
  <c r="U111" i="2" s="1"/>
  <c r="U110" i="2"/>
  <c r="R110" i="2"/>
  <c r="Q110" i="2"/>
  <c r="W110" i="2" s="1"/>
  <c r="L110" i="2"/>
  <c r="AA109" i="2"/>
  <c r="Z109" i="2"/>
  <c r="AB109" i="2" s="1"/>
  <c r="U109" i="2"/>
  <c r="T109" i="2"/>
  <c r="S109" i="2"/>
  <c r="X109" i="2" s="1"/>
  <c r="R109" i="2"/>
  <c r="Y109" i="2" s="1"/>
  <c r="Q109" i="2"/>
  <c r="W109" i="2" s="1"/>
  <c r="L109" i="2"/>
  <c r="S108" i="2"/>
  <c r="R108" i="2"/>
  <c r="Y108" i="2" s="1"/>
  <c r="Z108" i="2" s="1"/>
  <c r="Q108" i="2"/>
  <c r="W108" i="2" s="1"/>
  <c r="L108" i="2"/>
  <c r="W107" i="2"/>
  <c r="T107" i="2"/>
  <c r="R107" i="2"/>
  <c r="Q107" i="2"/>
  <c r="L107" i="2"/>
  <c r="S107" i="2" s="1"/>
  <c r="R106" i="2"/>
  <c r="Q106" i="2"/>
  <c r="W106" i="2" s="1"/>
  <c r="L106" i="2"/>
  <c r="U106" i="2" s="1"/>
  <c r="W105" i="2"/>
  <c r="R105" i="2"/>
  <c r="Q105" i="2"/>
  <c r="L105" i="2"/>
  <c r="Y105" i="2" s="1"/>
  <c r="Z105" i="2" s="1"/>
  <c r="W104" i="2"/>
  <c r="U104" i="2"/>
  <c r="T104" i="2"/>
  <c r="S104" i="2"/>
  <c r="X104" i="2" s="1"/>
  <c r="R104" i="2"/>
  <c r="Y104" i="2" s="1"/>
  <c r="Z104" i="2" s="1"/>
  <c r="Q104" i="2"/>
  <c r="L104" i="2"/>
  <c r="T103" i="2"/>
  <c r="S103" i="2"/>
  <c r="X103" i="2" s="1"/>
  <c r="AA103" i="2" s="1"/>
  <c r="R103" i="2"/>
  <c r="Y103" i="2" s="1"/>
  <c r="Z103" i="2" s="1"/>
  <c r="Q103" i="2"/>
  <c r="W103" i="2" s="1"/>
  <c r="L103" i="2"/>
  <c r="U103" i="2" s="1"/>
  <c r="W102" i="2"/>
  <c r="U102" i="2"/>
  <c r="R102" i="2"/>
  <c r="Q102" i="2"/>
  <c r="L102" i="2"/>
  <c r="Z101" i="2"/>
  <c r="U101" i="2"/>
  <c r="T101" i="2"/>
  <c r="S101" i="2"/>
  <c r="X101" i="2" s="1"/>
  <c r="R101" i="2"/>
  <c r="Y101" i="2" s="1"/>
  <c r="Q101" i="2"/>
  <c r="W101" i="2" s="1"/>
  <c r="L101" i="2"/>
  <c r="Y100" i="2"/>
  <c r="Z100" i="2" s="1"/>
  <c r="S100" i="2"/>
  <c r="R100" i="2"/>
  <c r="Q100" i="2"/>
  <c r="W100" i="2" s="1"/>
  <c r="L100" i="2"/>
  <c r="W99" i="2"/>
  <c r="U99" i="2"/>
  <c r="R99" i="2"/>
  <c r="Q99" i="2"/>
  <c r="L99" i="2"/>
  <c r="S99" i="2" s="1"/>
  <c r="Z98" i="2"/>
  <c r="U98" i="2"/>
  <c r="S98" i="2"/>
  <c r="R98" i="2"/>
  <c r="Y98" i="2" s="1"/>
  <c r="Q98" i="2"/>
  <c r="W98" i="2" s="1"/>
  <c r="L98" i="2"/>
  <c r="T98" i="2" s="1"/>
  <c r="R97" i="2"/>
  <c r="Q97" i="2"/>
  <c r="W97" i="2" s="1"/>
  <c r="L97" i="2"/>
  <c r="Y97" i="2" s="1"/>
  <c r="Z97" i="2" s="1"/>
  <c r="U96" i="2"/>
  <c r="S96" i="2"/>
  <c r="R96" i="2"/>
  <c r="Q96" i="2"/>
  <c r="W96" i="2" s="1"/>
  <c r="L96" i="2"/>
  <c r="T96" i="2" s="1"/>
  <c r="X96" i="2" s="1"/>
  <c r="T95" i="2"/>
  <c r="R95" i="2"/>
  <c r="Y95" i="2" s="1"/>
  <c r="Z95" i="2" s="1"/>
  <c r="Q95" i="2"/>
  <c r="W95" i="2" s="1"/>
  <c r="L95" i="2"/>
  <c r="S95" i="2" s="1"/>
  <c r="W94" i="2"/>
  <c r="U94" i="2"/>
  <c r="T94" i="2"/>
  <c r="S94" i="2"/>
  <c r="X94" i="2" s="1"/>
  <c r="R94" i="2"/>
  <c r="Y94" i="2" s="1"/>
  <c r="Z94" i="2" s="1"/>
  <c r="Q94" i="2"/>
  <c r="L94" i="2"/>
  <c r="W93" i="2"/>
  <c r="S93" i="2"/>
  <c r="R93" i="2"/>
  <c r="Y93" i="2" s="1"/>
  <c r="Z93" i="2" s="1"/>
  <c r="Q93" i="2"/>
  <c r="L93" i="2"/>
  <c r="U93" i="2" s="1"/>
  <c r="R92" i="2"/>
  <c r="Q92" i="2"/>
  <c r="W92" i="2" s="1"/>
  <c r="L92" i="2"/>
  <c r="U92" i="2" s="1"/>
  <c r="U91" i="2"/>
  <c r="T91" i="2"/>
  <c r="R91" i="2"/>
  <c r="Y91" i="2" s="1"/>
  <c r="Z91" i="2" s="1"/>
  <c r="Q91" i="2"/>
  <c r="W91" i="2" s="1"/>
  <c r="L91" i="2"/>
  <c r="S91" i="2" s="1"/>
  <c r="W90" i="2"/>
  <c r="U90" i="2"/>
  <c r="S90" i="2"/>
  <c r="R90" i="2"/>
  <c r="Y90" i="2" s="1"/>
  <c r="Z90" i="2" s="1"/>
  <c r="Q90" i="2"/>
  <c r="L90" i="2"/>
  <c r="T90" i="2" s="1"/>
  <c r="X90" i="2" s="1"/>
  <c r="Y89" i="2"/>
  <c r="Z89" i="2" s="1"/>
  <c r="W89" i="2"/>
  <c r="S89" i="2"/>
  <c r="R89" i="2"/>
  <c r="Q89" i="2"/>
  <c r="L89" i="2"/>
  <c r="U89" i="2" s="1"/>
  <c r="Y88" i="2"/>
  <c r="Z88" i="2" s="1"/>
  <c r="S88" i="2"/>
  <c r="R88" i="2"/>
  <c r="Q88" i="2"/>
  <c r="W88" i="2" s="1"/>
  <c r="L88" i="2"/>
  <c r="U88" i="2" s="1"/>
  <c r="W87" i="2"/>
  <c r="U87" i="2"/>
  <c r="R87" i="2"/>
  <c r="Y87" i="2" s="1"/>
  <c r="Z87" i="2" s="1"/>
  <c r="Q87" i="2"/>
  <c r="L87" i="2"/>
  <c r="S87" i="2" s="1"/>
  <c r="X86" i="2"/>
  <c r="W86" i="2"/>
  <c r="U86" i="2"/>
  <c r="S86" i="2"/>
  <c r="R86" i="2"/>
  <c r="Y86" i="2" s="1"/>
  <c r="Z86" i="2" s="1"/>
  <c r="Q86" i="2"/>
  <c r="L86" i="2"/>
  <c r="T86" i="2" s="1"/>
  <c r="W85" i="2"/>
  <c r="S85" i="2"/>
  <c r="R85" i="2"/>
  <c r="Y85" i="2" s="1"/>
  <c r="Z85" i="2" s="1"/>
  <c r="Q85" i="2"/>
  <c r="L85" i="2"/>
  <c r="U85" i="2" s="1"/>
  <c r="T84" i="2"/>
  <c r="R84" i="2"/>
  <c r="Q84" i="2"/>
  <c r="W84" i="2" s="1"/>
  <c r="L84" i="2"/>
  <c r="Y84" i="2" s="1"/>
  <c r="Z84" i="2" s="1"/>
  <c r="Y83" i="2"/>
  <c r="Z83" i="2" s="1"/>
  <c r="W83" i="2"/>
  <c r="T83" i="2"/>
  <c r="R83" i="2"/>
  <c r="Q83" i="2"/>
  <c r="L83" i="2"/>
  <c r="S83" i="2" s="1"/>
  <c r="U82" i="2"/>
  <c r="S82" i="2"/>
  <c r="R82" i="2"/>
  <c r="Y82" i="2" s="1"/>
  <c r="Z82" i="2" s="1"/>
  <c r="Q82" i="2"/>
  <c r="W82" i="2" s="1"/>
  <c r="L82" i="2"/>
  <c r="T82" i="2" s="1"/>
  <c r="X82" i="2" s="1"/>
  <c r="Y81" i="2"/>
  <c r="Z81" i="2" s="1"/>
  <c r="W81" i="2"/>
  <c r="T81" i="2"/>
  <c r="S81" i="2"/>
  <c r="X81" i="2" s="1"/>
  <c r="R81" i="2"/>
  <c r="Q81" i="2"/>
  <c r="L81" i="2"/>
  <c r="U81" i="2" s="1"/>
  <c r="Y80" i="2"/>
  <c r="Z80" i="2" s="1"/>
  <c r="S80" i="2"/>
  <c r="R80" i="2"/>
  <c r="Q80" i="2"/>
  <c r="W80" i="2" s="1"/>
  <c r="L80" i="2"/>
  <c r="U80" i="2" s="1"/>
  <c r="R79" i="2"/>
  <c r="Y79" i="2" s="1"/>
  <c r="Z79" i="2" s="1"/>
  <c r="Q79" i="2"/>
  <c r="W79" i="2" s="1"/>
  <c r="L79" i="2"/>
  <c r="U78" i="2"/>
  <c r="S78" i="2"/>
  <c r="R78" i="2"/>
  <c r="Y78" i="2" s="1"/>
  <c r="Z78" i="2" s="1"/>
  <c r="Q78" i="2"/>
  <c r="W78" i="2" s="1"/>
  <c r="X78" i="2" s="1"/>
  <c r="L78" i="2"/>
  <c r="T78" i="2" s="1"/>
  <c r="W77" i="2"/>
  <c r="X77" i="2" s="1"/>
  <c r="T77" i="2"/>
  <c r="S77" i="2"/>
  <c r="R77" i="2"/>
  <c r="Y77" i="2" s="1"/>
  <c r="Z77" i="2" s="1"/>
  <c r="Q77" i="2"/>
  <c r="L77" i="2"/>
  <c r="U77" i="2" s="1"/>
  <c r="T76" i="2"/>
  <c r="R76" i="2"/>
  <c r="Q76" i="2"/>
  <c r="W76" i="2" s="1"/>
  <c r="L76" i="2"/>
  <c r="Y75" i="2"/>
  <c r="Z75" i="2" s="1"/>
  <c r="U75" i="2"/>
  <c r="T75" i="2"/>
  <c r="R75" i="2"/>
  <c r="Q75" i="2"/>
  <c r="W75" i="2" s="1"/>
  <c r="L75" i="2"/>
  <c r="S75" i="2" s="1"/>
  <c r="W74" i="2"/>
  <c r="U74" i="2"/>
  <c r="S74" i="2"/>
  <c r="R74" i="2"/>
  <c r="Y74" i="2" s="1"/>
  <c r="Z74" i="2" s="1"/>
  <c r="Q74" i="2"/>
  <c r="L74" i="2"/>
  <c r="T74" i="2" s="1"/>
  <c r="X74" i="2" s="1"/>
  <c r="Y73" i="2"/>
  <c r="Z73" i="2" s="1"/>
  <c r="W73" i="2"/>
  <c r="S73" i="2"/>
  <c r="R73" i="2"/>
  <c r="Q73" i="2"/>
  <c r="L73" i="2"/>
  <c r="Y72" i="2"/>
  <c r="Z72" i="2" s="1"/>
  <c r="S72" i="2"/>
  <c r="R72" i="2"/>
  <c r="Q72" i="2"/>
  <c r="W72" i="2" s="1"/>
  <c r="L72" i="2"/>
  <c r="U72" i="2" s="1"/>
  <c r="W71" i="2"/>
  <c r="R71" i="2"/>
  <c r="Q71" i="2"/>
  <c r="L71" i="2"/>
  <c r="U71" i="2" s="1"/>
  <c r="R70" i="2"/>
  <c r="Q70" i="2"/>
  <c r="W70" i="2" s="1"/>
  <c r="L70" i="2"/>
  <c r="T70" i="2" s="1"/>
  <c r="U69" i="2"/>
  <c r="S69" i="2"/>
  <c r="R69" i="2"/>
  <c r="Y69" i="2" s="1"/>
  <c r="Z69" i="2" s="1"/>
  <c r="Q69" i="2"/>
  <c r="W69" i="2" s="1"/>
  <c r="L69" i="2"/>
  <c r="T69" i="2" s="1"/>
  <c r="W68" i="2"/>
  <c r="S68" i="2"/>
  <c r="R68" i="2"/>
  <c r="Y68" i="2" s="1"/>
  <c r="Z68" i="2" s="1"/>
  <c r="Q68" i="2"/>
  <c r="L68" i="2"/>
  <c r="U68" i="2" s="1"/>
  <c r="Y67" i="2"/>
  <c r="Z67" i="2" s="1"/>
  <c r="S67" i="2"/>
  <c r="R67" i="2"/>
  <c r="Q67" i="2"/>
  <c r="W67" i="2" s="1"/>
  <c r="L67" i="2"/>
  <c r="R66" i="2"/>
  <c r="Q66" i="2"/>
  <c r="W66" i="2" s="1"/>
  <c r="L66" i="2"/>
  <c r="S66" i="2" s="1"/>
  <c r="Z65" i="2"/>
  <c r="U65" i="2"/>
  <c r="S65" i="2"/>
  <c r="R65" i="2"/>
  <c r="Y65" i="2" s="1"/>
  <c r="Q65" i="2"/>
  <c r="W65" i="2" s="1"/>
  <c r="L65" i="2"/>
  <c r="T65" i="2" s="1"/>
  <c r="W64" i="2"/>
  <c r="S64" i="2"/>
  <c r="R64" i="2"/>
  <c r="Y64" i="2" s="1"/>
  <c r="Z64" i="2" s="1"/>
  <c r="Q64" i="2"/>
  <c r="L64" i="2"/>
  <c r="U64" i="2" s="1"/>
  <c r="T63" i="2"/>
  <c r="S63" i="2"/>
  <c r="R63" i="2"/>
  <c r="Q63" i="2"/>
  <c r="W63" i="2" s="1"/>
  <c r="L63" i="2"/>
  <c r="Y63" i="2" s="1"/>
  <c r="Z63" i="2" s="1"/>
  <c r="Z62" i="2"/>
  <c r="Y62" i="2"/>
  <c r="T62" i="2"/>
  <c r="R62" i="2"/>
  <c r="Q62" i="2"/>
  <c r="W62" i="2" s="1"/>
  <c r="L62" i="2"/>
  <c r="W61" i="2"/>
  <c r="U61" i="2"/>
  <c r="S61" i="2"/>
  <c r="X61" i="2" s="1"/>
  <c r="R61" i="2"/>
  <c r="Y61" i="2" s="1"/>
  <c r="Z61" i="2" s="1"/>
  <c r="Q61" i="2"/>
  <c r="L61" i="2"/>
  <c r="T61" i="2" s="1"/>
  <c r="W60" i="2"/>
  <c r="S60" i="2"/>
  <c r="R60" i="2"/>
  <c r="Y60" i="2" s="1"/>
  <c r="Z60" i="2" s="1"/>
  <c r="Q60" i="2"/>
  <c r="L60" i="2"/>
  <c r="U60" i="2" s="1"/>
  <c r="T59" i="2"/>
  <c r="R59" i="2"/>
  <c r="Q59" i="2"/>
  <c r="W59" i="2" s="1"/>
  <c r="L59" i="2"/>
  <c r="U59" i="2" s="1"/>
  <c r="U58" i="2"/>
  <c r="R58" i="2"/>
  <c r="Q58" i="2"/>
  <c r="W58" i="2" s="1"/>
  <c r="L58" i="2"/>
  <c r="S58" i="2" s="1"/>
  <c r="Z57" i="2"/>
  <c r="U57" i="2"/>
  <c r="S57" i="2"/>
  <c r="R57" i="2"/>
  <c r="Y57" i="2" s="1"/>
  <c r="Q57" i="2"/>
  <c r="W57" i="2" s="1"/>
  <c r="L57" i="2"/>
  <c r="T57" i="2" s="1"/>
  <c r="W56" i="2"/>
  <c r="S56" i="2"/>
  <c r="R56" i="2"/>
  <c r="Y56" i="2" s="1"/>
  <c r="Z56" i="2" s="1"/>
  <c r="Q56" i="2"/>
  <c r="L56" i="2"/>
  <c r="U56" i="2" s="1"/>
  <c r="Y55" i="2"/>
  <c r="Z55" i="2" s="1"/>
  <c r="X55" i="2"/>
  <c r="AA55" i="2" s="1"/>
  <c r="AB55" i="2" s="1"/>
  <c r="T55" i="2"/>
  <c r="S55" i="2"/>
  <c r="R55" i="2"/>
  <c r="Q55" i="2"/>
  <c r="W55" i="2" s="1"/>
  <c r="L55" i="2"/>
  <c r="U55" i="2" s="1"/>
  <c r="Y54" i="2"/>
  <c r="Z54" i="2" s="1"/>
  <c r="U54" i="2"/>
  <c r="T54" i="2"/>
  <c r="R54" i="2"/>
  <c r="Q54" i="2"/>
  <c r="W54" i="2" s="1"/>
  <c r="L54" i="2"/>
  <c r="S54" i="2" s="1"/>
  <c r="W53" i="2"/>
  <c r="U53" i="2"/>
  <c r="S53" i="2"/>
  <c r="R53" i="2"/>
  <c r="Y53" i="2" s="1"/>
  <c r="Z53" i="2" s="1"/>
  <c r="Q53" i="2"/>
  <c r="L53" i="2"/>
  <c r="T53" i="2" s="1"/>
  <c r="W52" i="2"/>
  <c r="S52" i="2"/>
  <c r="R52" i="2"/>
  <c r="Y52" i="2" s="1"/>
  <c r="Z52" i="2" s="1"/>
  <c r="Q52" i="2"/>
  <c r="L52" i="2"/>
  <c r="U52" i="2" s="1"/>
  <c r="Y51" i="2"/>
  <c r="Z51" i="2" s="1"/>
  <c r="R51" i="2"/>
  <c r="Q51" i="2"/>
  <c r="W51" i="2" s="1"/>
  <c r="L51" i="2"/>
  <c r="U51" i="2" s="1"/>
  <c r="R50" i="2"/>
  <c r="Q50" i="2"/>
  <c r="W50" i="2" s="1"/>
  <c r="L50" i="2"/>
  <c r="S50" i="2" s="1"/>
  <c r="Z49" i="2"/>
  <c r="W49" i="2"/>
  <c r="U49" i="2"/>
  <c r="S49" i="2"/>
  <c r="R49" i="2"/>
  <c r="Y49" i="2" s="1"/>
  <c r="Q49" i="2"/>
  <c r="L49" i="2"/>
  <c r="T49" i="2" s="1"/>
  <c r="W48" i="2"/>
  <c r="S48" i="2"/>
  <c r="R48" i="2"/>
  <c r="Y48" i="2" s="1"/>
  <c r="Z48" i="2" s="1"/>
  <c r="Q48" i="2"/>
  <c r="L48" i="2"/>
  <c r="U48" i="2" s="1"/>
  <c r="T47" i="2"/>
  <c r="S47" i="2"/>
  <c r="X47" i="2" s="1"/>
  <c r="R47" i="2"/>
  <c r="Q47" i="2"/>
  <c r="W47" i="2" s="1"/>
  <c r="L47" i="2"/>
  <c r="U47" i="2" s="1"/>
  <c r="Y46" i="2"/>
  <c r="Z46" i="2" s="1"/>
  <c r="T46" i="2"/>
  <c r="R46" i="2"/>
  <c r="Q46" i="2"/>
  <c r="W46" i="2" s="1"/>
  <c r="L46" i="2"/>
  <c r="S46" i="2" s="1"/>
  <c r="Z45" i="2"/>
  <c r="U45" i="2"/>
  <c r="S45" i="2"/>
  <c r="R45" i="2"/>
  <c r="Y45" i="2" s="1"/>
  <c r="Q45" i="2"/>
  <c r="W45" i="2" s="1"/>
  <c r="L45" i="2"/>
  <c r="T45" i="2" s="1"/>
  <c r="W44" i="2"/>
  <c r="S44" i="2"/>
  <c r="R44" i="2"/>
  <c r="Y44" i="2" s="1"/>
  <c r="Z44" i="2" s="1"/>
  <c r="Q44" i="2"/>
  <c r="L44" i="2"/>
  <c r="U44" i="2" s="1"/>
  <c r="R43" i="2"/>
  <c r="Q43" i="2"/>
  <c r="W43" i="2" s="1"/>
  <c r="L43" i="2"/>
  <c r="U43" i="2" s="1"/>
  <c r="R42" i="2"/>
  <c r="Q42" i="2"/>
  <c r="W42" i="2" s="1"/>
  <c r="L42" i="2"/>
  <c r="S42" i="2" s="1"/>
  <c r="U41" i="2"/>
  <c r="S41" i="2"/>
  <c r="R41" i="2"/>
  <c r="Y41" i="2" s="1"/>
  <c r="Z41" i="2" s="1"/>
  <c r="Q41" i="2"/>
  <c r="W41" i="2" s="1"/>
  <c r="L41" i="2"/>
  <c r="T41" i="2" s="1"/>
  <c r="W40" i="2"/>
  <c r="S40" i="2"/>
  <c r="R40" i="2"/>
  <c r="Y40" i="2" s="1"/>
  <c r="Z40" i="2" s="1"/>
  <c r="Q40" i="2"/>
  <c r="L40" i="2"/>
  <c r="U40" i="2" s="1"/>
  <c r="Y39" i="2"/>
  <c r="Z39" i="2" s="1"/>
  <c r="S39" i="2"/>
  <c r="R39" i="2"/>
  <c r="Q39" i="2"/>
  <c r="W39" i="2" s="1"/>
  <c r="L39" i="2"/>
  <c r="U39" i="2" s="1"/>
  <c r="Y38" i="2"/>
  <c r="Z38" i="2" s="1"/>
  <c r="T38" i="2"/>
  <c r="R38" i="2"/>
  <c r="Q38" i="2"/>
  <c r="W38" i="2" s="1"/>
  <c r="L38" i="2"/>
  <c r="S38" i="2" s="1"/>
  <c r="U37" i="2"/>
  <c r="S37" i="2"/>
  <c r="R37" i="2"/>
  <c r="Y37" i="2" s="1"/>
  <c r="Z37" i="2" s="1"/>
  <c r="Q37" i="2"/>
  <c r="W37" i="2" s="1"/>
  <c r="L37" i="2"/>
  <c r="T37" i="2" s="1"/>
  <c r="W36" i="2"/>
  <c r="S36" i="2"/>
  <c r="R36" i="2"/>
  <c r="Y36" i="2" s="1"/>
  <c r="Z36" i="2" s="1"/>
  <c r="Q36" i="2"/>
  <c r="L36" i="2"/>
  <c r="U36" i="2" s="1"/>
  <c r="Y35" i="2"/>
  <c r="Z35" i="2" s="1"/>
  <c r="T35" i="2"/>
  <c r="R35" i="2"/>
  <c r="Q35" i="2"/>
  <c r="W35" i="2" s="1"/>
  <c r="L35" i="2"/>
  <c r="U35" i="2" s="1"/>
  <c r="U34" i="2"/>
  <c r="R34" i="2"/>
  <c r="Q34" i="2"/>
  <c r="W34" i="2" s="1"/>
  <c r="L34" i="2"/>
  <c r="S34" i="2" s="1"/>
  <c r="U33" i="2"/>
  <c r="S33" i="2"/>
  <c r="R33" i="2"/>
  <c r="Y33" i="2" s="1"/>
  <c r="Z33" i="2" s="1"/>
  <c r="Q33" i="2"/>
  <c r="W33" i="2" s="1"/>
  <c r="L33" i="2"/>
  <c r="T33" i="2" s="1"/>
  <c r="W32" i="2"/>
  <c r="S32" i="2"/>
  <c r="R32" i="2"/>
  <c r="Y32" i="2" s="1"/>
  <c r="Z32" i="2" s="1"/>
  <c r="Q32" i="2"/>
  <c r="L32" i="2"/>
  <c r="U32" i="2" s="1"/>
  <c r="T31" i="2"/>
  <c r="S31" i="2"/>
  <c r="X31" i="2" s="1"/>
  <c r="R31" i="2"/>
  <c r="Q31" i="2"/>
  <c r="W31" i="2" s="1"/>
  <c r="L31" i="2"/>
  <c r="U31" i="2" s="1"/>
  <c r="Y30" i="2"/>
  <c r="Z30" i="2" s="1"/>
  <c r="U30" i="2"/>
  <c r="T30" i="2"/>
  <c r="R30" i="2"/>
  <c r="Q30" i="2"/>
  <c r="W30" i="2" s="1"/>
  <c r="L30" i="2"/>
  <c r="S30" i="2" s="1"/>
  <c r="Z29" i="2"/>
  <c r="W29" i="2"/>
  <c r="U29" i="2"/>
  <c r="S29" i="2"/>
  <c r="X29" i="2" s="1"/>
  <c r="R29" i="2"/>
  <c r="Y29" i="2" s="1"/>
  <c r="Q29" i="2"/>
  <c r="L29" i="2"/>
  <c r="T29" i="2" s="1"/>
  <c r="W28" i="2"/>
  <c r="R28" i="2"/>
  <c r="Y28" i="2" s="1"/>
  <c r="Z28" i="2" s="1"/>
  <c r="Q28" i="2"/>
  <c r="L28" i="2"/>
  <c r="U28" i="2" s="1"/>
  <c r="Y27" i="2"/>
  <c r="Z27" i="2" s="1"/>
  <c r="U27" i="2"/>
  <c r="S27" i="2"/>
  <c r="R27" i="2"/>
  <c r="Q27" i="2"/>
  <c r="W27" i="2" s="1"/>
  <c r="L27" i="2"/>
  <c r="T27" i="2" s="1"/>
  <c r="W26" i="2"/>
  <c r="U26" i="2"/>
  <c r="T26" i="2"/>
  <c r="R26" i="2"/>
  <c r="Y26" i="2" s="1"/>
  <c r="Z26" i="2" s="1"/>
  <c r="Q26" i="2"/>
  <c r="L26" i="2"/>
  <c r="S26" i="2" s="1"/>
  <c r="Z25" i="2"/>
  <c r="W25" i="2"/>
  <c r="U25" i="2"/>
  <c r="S25" i="2"/>
  <c r="X25" i="2" s="1"/>
  <c r="R25" i="2"/>
  <c r="Y25" i="2" s="1"/>
  <c r="Q25" i="2"/>
  <c r="L25" i="2"/>
  <c r="T25" i="2" s="1"/>
  <c r="W24" i="2"/>
  <c r="R24" i="2"/>
  <c r="Y24" i="2" s="1"/>
  <c r="Z24" i="2" s="1"/>
  <c r="Q24" i="2"/>
  <c r="L24" i="2"/>
  <c r="U24" i="2" s="1"/>
  <c r="Y23" i="2"/>
  <c r="Z23" i="2" s="1"/>
  <c r="U23" i="2"/>
  <c r="T23" i="2"/>
  <c r="S23" i="2"/>
  <c r="X23" i="2" s="1"/>
  <c r="R23" i="2"/>
  <c r="Q23" i="2"/>
  <c r="W23" i="2" s="1"/>
  <c r="L23" i="2"/>
  <c r="W22" i="2"/>
  <c r="T22" i="2"/>
  <c r="R22" i="2"/>
  <c r="Q22" i="2"/>
  <c r="L22" i="2"/>
  <c r="S22" i="2" s="1"/>
  <c r="Z21" i="2"/>
  <c r="U21" i="2"/>
  <c r="S21" i="2"/>
  <c r="X21" i="2" s="1"/>
  <c r="R21" i="2"/>
  <c r="Y21" i="2" s="1"/>
  <c r="Q21" i="2"/>
  <c r="W21" i="2" s="1"/>
  <c r="L21" i="2"/>
  <c r="T21" i="2" s="1"/>
  <c r="W20" i="2"/>
  <c r="T20" i="2"/>
  <c r="R20" i="2"/>
  <c r="Y20" i="2" s="1"/>
  <c r="Z20" i="2" s="1"/>
  <c r="Q20" i="2"/>
  <c r="L20" i="2"/>
  <c r="U20" i="2" s="1"/>
  <c r="Y19" i="2"/>
  <c r="Z19" i="2" s="1"/>
  <c r="U19" i="2"/>
  <c r="S19" i="2"/>
  <c r="R19" i="2"/>
  <c r="Q19" i="2"/>
  <c r="W19" i="2" s="1"/>
  <c r="L19" i="2"/>
  <c r="T19" i="2" s="1"/>
  <c r="T18" i="2"/>
  <c r="R18" i="2"/>
  <c r="Y18" i="2" s="1"/>
  <c r="Z18" i="2" s="1"/>
  <c r="Q18" i="2"/>
  <c r="W18" i="2" s="1"/>
  <c r="L18" i="2"/>
  <c r="S18" i="2" s="1"/>
  <c r="Z17" i="2"/>
  <c r="U17" i="2"/>
  <c r="S17" i="2"/>
  <c r="R17" i="2"/>
  <c r="Y17" i="2" s="1"/>
  <c r="Q17" i="2"/>
  <c r="W17" i="2" s="1"/>
  <c r="L17" i="2"/>
  <c r="T17" i="2" s="1"/>
  <c r="W16" i="2"/>
  <c r="T16" i="2"/>
  <c r="R16" i="2"/>
  <c r="Y16" i="2" s="1"/>
  <c r="Z16" i="2" s="1"/>
  <c r="Q16" i="2"/>
  <c r="L16" i="2"/>
  <c r="U16" i="2" s="1"/>
  <c r="Y15" i="2"/>
  <c r="Z15" i="2" s="1"/>
  <c r="U15" i="2"/>
  <c r="S15" i="2"/>
  <c r="X15" i="2" s="1"/>
  <c r="R15" i="2"/>
  <c r="Q15" i="2"/>
  <c r="W15" i="2" s="1"/>
  <c r="L15" i="2"/>
  <c r="T15" i="2" s="1"/>
  <c r="U14" i="2"/>
  <c r="T14" i="2"/>
  <c r="R14" i="2"/>
  <c r="Y14" i="2" s="1"/>
  <c r="Z14" i="2" s="1"/>
  <c r="Q14" i="2"/>
  <c r="W14" i="2" s="1"/>
  <c r="L14" i="2"/>
  <c r="S14" i="2" s="1"/>
  <c r="Z13" i="2"/>
  <c r="W13" i="2"/>
  <c r="U13" i="2"/>
  <c r="S13" i="2"/>
  <c r="X13" i="2" s="1"/>
  <c r="R13" i="2"/>
  <c r="Y13" i="2" s="1"/>
  <c r="Q13" i="2"/>
  <c r="L13" i="2"/>
  <c r="T13" i="2" s="1"/>
  <c r="U12" i="2"/>
  <c r="S12" i="2"/>
  <c r="R12" i="2"/>
  <c r="Y12" i="2" s="1"/>
  <c r="Z12" i="2" s="1"/>
  <c r="Q12" i="2"/>
  <c r="W12" i="2" s="1"/>
  <c r="L12" i="2"/>
  <c r="T12" i="2" s="1"/>
  <c r="W11" i="2"/>
  <c r="R11" i="2"/>
  <c r="Y11" i="2" s="1"/>
  <c r="Z11" i="2" s="1"/>
  <c r="Q11" i="2"/>
  <c r="L11" i="2"/>
  <c r="S11" i="2" s="1"/>
  <c r="U10" i="2"/>
  <c r="S10" i="2"/>
  <c r="R10" i="2"/>
  <c r="Q10" i="2"/>
  <c r="W10" i="2" s="1"/>
  <c r="L10" i="2"/>
  <c r="Y10" i="2" s="1"/>
  <c r="Z10" i="2" s="1"/>
  <c r="W9" i="2"/>
  <c r="R9" i="2"/>
  <c r="Q9" i="2"/>
  <c r="L9" i="2"/>
  <c r="T9" i="2" s="1"/>
  <c r="U8" i="2"/>
  <c r="T8" i="2"/>
  <c r="S8" i="2"/>
  <c r="R8" i="2"/>
  <c r="Y8" i="2" s="1"/>
  <c r="Z8" i="2" s="1"/>
  <c r="Q8" i="2"/>
  <c r="W8" i="2" s="1"/>
  <c r="L8" i="2"/>
  <c r="U7" i="2"/>
  <c r="S7" i="2"/>
  <c r="R7" i="2"/>
  <c r="Y7" i="2" s="1"/>
  <c r="Q7" i="2"/>
  <c r="Q213" i="2" s="1"/>
  <c r="L7" i="2"/>
  <c r="AB25" i="2" l="1"/>
  <c r="X17" i="2"/>
  <c r="AA23" i="2"/>
  <c r="AB23" i="2" s="1"/>
  <c r="AC23" i="2" s="1"/>
  <c r="X27" i="2"/>
  <c r="X8" i="2"/>
  <c r="X12" i="2"/>
  <c r="AA13" i="2"/>
  <c r="AB13" i="2" s="1"/>
  <c r="AC13" i="2" s="1"/>
  <c r="X19" i="2"/>
  <c r="AA29" i="2"/>
  <c r="AB29" i="2" s="1"/>
  <c r="AC29" i="2" s="1"/>
  <c r="Z7" i="2"/>
  <c r="AC25" i="2"/>
  <c r="AA25" i="2"/>
  <c r="AA47" i="2"/>
  <c r="AA15" i="2"/>
  <c r="AB15" i="2" s="1"/>
  <c r="AC15" i="2" s="1"/>
  <c r="AC21" i="2"/>
  <c r="AA21" i="2"/>
  <c r="AB21" i="2" s="1"/>
  <c r="AA31" i="2"/>
  <c r="AA78" i="2"/>
  <c r="T11" i="2"/>
  <c r="X11" i="2" s="1"/>
  <c r="L213" i="2"/>
  <c r="U11" i="2"/>
  <c r="S20" i="2"/>
  <c r="X20" i="2" s="1"/>
  <c r="Y22" i="2"/>
  <c r="Z22" i="2" s="1"/>
  <c r="Y47" i="2"/>
  <c r="Z47" i="2" s="1"/>
  <c r="AB47" i="2" s="1"/>
  <c r="AC47" i="2" s="1"/>
  <c r="Y50" i="2"/>
  <c r="Z50" i="2" s="1"/>
  <c r="X57" i="2"/>
  <c r="T58" i="2"/>
  <c r="X58" i="2" s="1"/>
  <c r="S59" i="2"/>
  <c r="X59" i="2" s="1"/>
  <c r="Y66" i="2"/>
  <c r="Z66" i="2" s="1"/>
  <c r="AA77" i="2"/>
  <c r="AB77" i="2" s="1"/>
  <c r="AC77" i="2" s="1"/>
  <c r="S79" i="2"/>
  <c r="U79" i="2"/>
  <c r="T79" i="2"/>
  <c r="AB103" i="2"/>
  <c r="AC112" i="2"/>
  <c r="AA112" i="2"/>
  <c r="AB112" i="2" s="1"/>
  <c r="AA82" i="2"/>
  <c r="AB94" i="2"/>
  <c r="AC94" i="2" s="1"/>
  <c r="Y9" i="2"/>
  <c r="Z9" i="2" s="1"/>
  <c r="R213" i="2"/>
  <c r="T10" i="2"/>
  <c r="X10" i="2" s="1"/>
  <c r="S24" i="2"/>
  <c r="X24" i="2" s="1"/>
  <c r="X33" i="2"/>
  <c r="T34" i="2"/>
  <c r="S35" i="2"/>
  <c r="X35" i="2" s="1"/>
  <c r="Y58" i="2"/>
  <c r="Z58" i="2" s="1"/>
  <c r="T67" i="2"/>
  <c r="X67" i="2" s="1"/>
  <c r="U67" i="2"/>
  <c r="U73" i="2"/>
  <c r="T73" i="2"/>
  <c r="AA94" i="2"/>
  <c r="AA96" i="2"/>
  <c r="T24" i="2"/>
  <c r="Y59" i="2"/>
  <c r="Z59" i="2" s="1"/>
  <c r="X69" i="2"/>
  <c r="AB82" i="2"/>
  <c r="AC82" i="2" s="1"/>
  <c r="AA120" i="2"/>
  <c r="AB120" i="2" s="1"/>
  <c r="AC120" i="2" s="1"/>
  <c r="X37" i="2"/>
  <c r="T7" i="2"/>
  <c r="S9" i="2"/>
  <c r="U18" i="2"/>
  <c r="X18" i="2" s="1"/>
  <c r="X26" i="2"/>
  <c r="S28" i="2"/>
  <c r="X28" i="2" s="1"/>
  <c r="Y31" i="2"/>
  <c r="Z31" i="2" s="1"/>
  <c r="AB31" i="2" s="1"/>
  <c r="AC31" i="2" s="1"/>
  <c r="Y34" i="2"/>
  <c r="Z34" i="2" s="1"/>
  <c r="U38" i="2"/>
  <c r="X38" i="2" s="1"/>
  <c r="T39" i="2"/>
  <c r="X39" i="2" s="1"/>
  <c r="X41" i="2"/>
  <c r="T42" i="2"/>
  <c r="X42" i="2" s="1"/>
  <c r="S43" i="2"/>
  <c r="X54" i="2"/>
  <c r="AC55" i="2"/>
  <c r="AB78" i="2"/>
  <c r="AC78" i="2" s="1"/>
  <c r="AA90" i="2"/>
  <c r="U42" i="2"/>
  <c r="T43" i="2"/>
  <c r="X45" i="2"/>
  <c r="AA61" i="2"/>
  <c r="AB61" i="2" s="1"/>
  <c r="AC61" i="2" s="1"/>
  <c r="S71" i="2"/>
  <c r="T71" i="2"/>
  <c r="X73" i="2"/>
  <c r="AA81" i="2"/>
  <c r="AB81" i="2" s="1"/>
  <c r="AC81" i="2" s="1"/>
  <c r="W7" i="2"/>
  <c r="W213" i="2" s="1"/>
  <c r="U9" i="2"/>
  <c r="U213" i="2" s="1"/>
  <c r="X14" i="2"/>
  <c r="S16" i="2"/>
  <c r="X16" i="2" s="1"/>
  <c r="U22" i="2"/>
  <c r="X22" i="2" s="1"/>
  <c r="X30" i="2"/>
  <c r="Y42" i="2"/>
  <c r="Z42" i="2" s="1"/>
  <c r="U46" i="2"/>
  <c r="X46" i="2" s="1"/>
  <c r="X49" i="2"/>
  <c r="T50" i="2"/>
  <c r="X50" i="2" s="1"/>
  <c r="S51" i="2"/>
  <c r="X51" i="2" s="1"/>
  <c r="U62" i="2"/>
  <c r="S62" i="2"/>
  <c r="X62" i="2" s="1"/>
  <c r="T66" i="2"/>
  <c r="U76" i="2"/>
  <c r="S76" i="2"/>
  <c r="X76" i="2" s="1"/>
  <c r="Y76" i="2"/>
  <c r="Z76" i="2" s="1"/>
  <c r="AB90" i="2"/>
  <c r="AC90" i="2" s="1"/>
  <c r="AA104" i="2"/>
  <c r="AB104" i="2" s="1"/>
  <c r="AC104" i="2" s="1"/>
  <c r="T28" i="2"/>
  <c r="X7" i="2"/>
  <c r="X34" i="2"/>
  <c r="Y43" i="2"/>
  <c r="Z43" i="2" s="1"/>
  <c r="U50" i="2"/>
  <c r="T51" i="2"/>
  <c r="X53" i="2"/>
  <c r="X65" i="2"/>
  <c r="U66" i="2"/>
  <c r="X66" i="2" s="1"/>
  <c r="U70" i="2"/>
  <c r="S70" i="2"/>
  <c r="Y71" i="2"/>
  <c r="Z71" i="2" s="1"/>
  <c r="AA74" i="2"/>
  <c r="AB74" i="2" s="1"/>
  <c r="AC74" i="2" s="1"/>
  <c r="AB86" i="2"/>
  <c r="AC86" i="2" s="1"/>
  <c r="T32" i="2"/>
  <c r="X32" i="2" s="1"/>
  <c r="T40" i="2"/>
  <c r="X40" i="2" s="1"/>
  <c r="T48" i="2"/>
  <c r="X48" i="2" s="1"/>
  <c r="T56" i="2"/>
  <c r="X56" i="2" s="1"/>
  <c r="T64" i="2"/>
  <c r="X64" i="2" s="1"/>
  <c r="X75" i="2"/>
  <c r="T80" i="2"/>
  <c r="X80" i="2" s="1"/>
  <c r="U83" i="2"/>
  <c r="X91" i="2"/>
  <c r="X98" i="2"/>
  <c r="S102" i="2"/>
  <c r="T102" i="2"/>
  <c r="Y102" i="2"/>
  <c r="Z102" i="2" s="1"/>
  <c r="AC103" i="2"/>
  <c r="T113" i="2"/>
  <c r="S113" i="2"/>
  <c r="U113" i="2"/>
  <c r="X115" i="2"/>
  <c r="U119" i="2"/>
  <c r="T119" i="2"/>
  <c r="X119" i="2" s="1"/>
  <c r="X130" i="2"/>
  <c r="S84" i="2"/>
  <c r="X84" i="2" s="1"/>
  <c r="T87" i="2"/>
  <c r="Y92" i="2"/>
  <c r="Z92" i="2" s="1"/>
  <c r="T93" i="2"/>
  <c r="X93" i="2" s="1"/>
  <c r="T99" i="2"/>
  <c r="Y107" i="2"/>
  <c r="Z107" i="2" s="1"/>
  <c r="Y114" i="2"/>
  <c r="Z114" i="2" s="1"/>
  <c r="S118" i="2"/>
  <c r="T118" i="2"/>
  <c r="Y118" i="2"/>
  <c r="Z118" i="2" s="1"/>
  <c r="X114" i="2"/>
  <c r="T129" i="2"/>
  <c r="S129" i="2"/>
  <c r="X129" i="2" s="1"/>
  <c r="U129" i="2"/>
  <c r="U135" i="2"/>
  <c r="T135" i="2"/>
  <c r="S135" i="2"/>
  <c r="U84" i="2"/>
  <c r="T105" i="2"/>
  <c r="S105" i="2"/>
  <c r="U105" i="2"/>
  <c r="X107" i="2"/>
  <c r="S126" i="2"/>
  <c r="Y126" i="2"/>
  <c r="Z126" i="2" s="1"/>
  <c r="U126" i="2"/>
  <c r="T126" i="2"/>
  <c r="T36" i="2"/>
  <c r="X36" i="2" s="1"/>
  <c r="T44" i="2"/>
  <c r="X44" i="2" s="1"/>
  <c r="T52" i="2"/>
  <c r="X52" i="2" s="1"/>
  <c r="T60" i="2"/>
  <c r="X60" i="2" s="1"/>
  <c r="U63" i="2"/>
  <c r="X63" i="2" s="1"/>
  <c r="T68" i="2"/>
  <c r="X68" i="2" s="1"/>
  <c r="Y70" i="2"/>
  <c r="Z70" i="2" s="1"/>
  <c r="T72" i="2"/>
  <c r="X72" i="2" s="1"/>
  <c r="X83" i="2"/>
  <c r="AA86" i="2"/>
  <c r="T88" i="2"/>
  <c r="X88" i="2" s="1"/>
  <c r="Y99" i="2"/>
  <c r="Z99" i="2" s="1"/>
  <c r="Y106" i="2"/>
  <c r="Z106" i="2" s="1"/>
  <c r="X117" i="2"/>
  <c r="AC128" i="2"/>
  <c r="Y135" i="2"/>
  <c r="Z135" i="2" s="1"/>
  <c r="U138" i="2"/>
  <c r="T138" i="2"/>
  <c r="X138" i="2" s="1"/>
  <c r="Y138" i="2"/>
  <c r="Z138" i="2" s="1"/>
  <c r="T85" i="2"/>
  <c r="X85" i="2" s="1"/>
  <c r="S92" i="2"/>
  <c r="X92" i="2" s="1"/>
  <c r="S106" i="2"/>
  <c r="S110" i="2"/>
  <c r="X110" i="2" s="1"/>
  <c r="Y110" i="2"/>
  <c r="Z110" i="2" s="1"/>
  <c r="T110" i="2"/>
  <c r="T123" i="2"/>
  <c r="S123" i="2"/>
  <c r="X125" i="2"/>
  <c r="X127" i="2"/>
  <c r="X134" i="2"/>
  <c r="X87" i="2"/>
  <c r="T92" i="2"/>
  <c r="T97" i="2"/>
  <c r="S97" i="2"/>
  <c r="U97" i="2"/>
  <c r="X99" i="2"/>
  <c r="AA101" i="2"/>
  <c r="AB101" i="2" s="1"/>
  <c r="AC101" i="2" s="1"/>
  <c r="T106" i="2"/>
  <c r="U122" i="2"/>
  <c r="X122" i="2" s="1"/>
  <c r="Y122" i="2"/>
  <c r="Z122" i="2" s="1"/>
  <c r="Y129" i="2"/>
  <c r="Z129" i="2" s="1"/>
  <c r="T89" i="2"/>
  <c r="X89" i="2" s="1"/>
  <c r="U95" i="2"/>
  <c r="X95" i="2" s="1"/>
  <c r="U107" i="2"/>
  <c r="AC109" i="2"/>
  <c r="X131" i="2"/>
  <c r="AA136" i="2"/>
  <c r="AB136" i="2" s="1"/>
  <c r="AC136" i="2" s="1"/>
  <c r="U108" i="2"/>
  <c r="T108" i="2"/>
  <c r="X108" i="2" s="1"/>
  <c r="U124" i="2"/>
  <c r="T124" i="2"/>
  <c r="X124" i="2" s="1"/>
  <c r="Y134" i="2"/>
  <c r="Z134" i="2" s="1"/>
  <c r="S139" i="2"/>
  <c r="U140" i="2"/>
  <c r="T140" i="2"/>
  <c r="X140" i="2" s="1"/>
  <c r="T142" i="2"/>
  <c r="X142" i="2" s="1"/>
  <c r="T145" i="2"/>
  <c r="S145" i="2"/>
  <c r="X155" i="2"/>
  <c r="T121" i="2"/>
  <c r="S121" i="2"/>
  <c r="Y131" i="2"/>
  <c r="Z131" i="2" s="1"/>
  <c r="X133" i="2"/>
  <c r="T137" i="2"/>
  <c r="S137" i="2"/>
  <c r="X137" i="2" s="1"/>
  <c r="T139" i="2"/>
  <c r="U142" i="2"/>
  <c r="AA179" i="2"/>
  <c r="U139" i="2"/>
  <c r="X144" i="2"/>
  <c r="T153" i="2"/>
  <c r="S153" i="2"/>
  <c r="Y153" i="2"/>
  <c r="Z153" i="2" s="1"/>
  <c r="X154" i="2"/>
  <c r="AA158" i="2"/>
  <c r="T161" i="2"/>
  <c r="S161" i="2"/>
  <c r="X161" i="2" s="1"/>
  <c r="U161" i="2"/>
  <c r="AA173" i="2"/>
  <c r="AB173" i="2" s="1"/>
  <c r="AC173" i="2" s="1"/>
  <c r="Y96" i="2"/>
  <c r="Z96" i="2" s="1"/>
  <c r="AB96" i="2" s="1"/>
  <c r="AC96" i="2" s="1"/>
  <c r="U100" i="2"/>
  <c r="T100" i="2"/>
  <c r="X100" i="2" s="1"/>
  <c r="U116" i="2"/>
  <c r="T116" i="2"/>
  <c r="X116" i="2" s="1"/>
  <c r="U121" i="2"/>
  <c r="U132" i="2"/>
  <c r="T132" i="2"/>
  <c r="X132" i="2" s="1"/>
  <c r="T134" i="2"/>
  <c r="U137" i="2"/>
  <c r="Y142" i="2"/>
  <c r="Z142" i="2" s="1"/>
  <c r="U151" i="2"/>
  <c r="Y151" i="2"/>
  <c r="Z151" i="2" s="1"/>
  <c r="T151" i="2"/>
  <c r="S151" i="2"/>
  <c r="AB171" i="2"/>
  <c r="X141" i="2"/>
  <c r="U153" i="2"/>
  <c r="T143" i="2"/>
  <c r="X143" i="2" s="1"/>
  <c r="U143" i="2"/>
  <c r="U156" i="2"/>
  <c r="T156" i="2"/>
  <c r="S156" i="2"/>
  <c r="Y156" i="2"/>
  <c r="Z156" i="2" s="1"/>
  <c r="AC160" i="2"/>
  <c r="AA160" i="2"/>
  <c r="AB160" i="2" s="1"/>
  <c r="Y161" i="2"/>
  <c r="Z161" i="2" s="1"/>
  <c r="AA166" i="2"/>
  <c r="AB179" i="2"/>
  <c r="AC179" i="2" s="1"/>
  <c r="U148" i="2"/>
  <c r="T148" i="2"/>
  <c r="S148" i="2"/>
  <c r="AA163" i="2"/>
  <c r="AB163" i="2" s="1"/>
  <c r="AC163" i="2" s="1"/>
  <c r="AA165" i="2"/>
  <c r="AB165" i="2" s="1"/>
  <c r="AC165" i="2" s="1"/>
  <c r="U147" i="2"/>
  <c r="X147" i="2" s="1"/>
  <c r="T162" i="2"/>
  <c r="AB211" i="2"/>
  <c r="X157" i="2"/>
  <c r="U159" i="2"/>
  <c r="T159" i="2"/>
  <c r="X159" i="2" s="1"/>
  <c r="U167" i="2"/>
  <c r="T167" i="2"/>
  <c r="X167" i="2" s="1"/>
  <c r="AB176" i="2"/>
  <c r="AC176" i="2" s="1"/>
  <c r="U186" i="2"/>
  <c r="S186" i="2"/>
  <c r="X186" i="2" s="1"/>
  <c r="AA200" i="2"/>
  <c r="AB200" i="2" s="1"/>
  <c r="AC200" i="2" s="1"/>
  <c r="AB208" i="2"/>
  <c r="AC208" i="2" s="1"/>
  <c r="T169" i="2"/>
  <c r="S169" i="2"/>
  <c r="Y169" i="2"/>
  <c r="Z169" i="2" s="1"/>
  <c r="U174" i="2"/>
  <c r="S174" i="2"/>
  <c r="U190" i="2"/>
  <c r="T190" i="2"/>
  <c r="S190" i="2"/>
  <c r="AB197" i="2"/>
  <c r="AC197" i="2" s="1"/>
  <c r="AA208" i="2"/>
  <c r="X146" i="2"/>
  <c r="Y147" i="2"/>
  <c r="Z147" i="2" s="1"/>
  <c r="X149" i="2"/>
  <c r="X152" i="2"/>
  <c r="X181" i="2"/>
  <c r="AA197" i="2"/>
  <c r="X168" i="2"/>
  <c r="AC171" i="2"/>
  <c r="AA171" i="2"/>
  <c r="U178" i="2"/>
  <c r="S178" i="2"/>
  <c r="X205" i="2"/>
  <c r="U169" i="2"/>
  <c r="T174" i="2"/>
  <c r="AC211" i="2"/>
  <c r="AA187" i="2"/>
  <c r="U150" i="2"/>
  <c r="X150" i="2" s="1"/>
  <c r="AB158" i="2"/>
  <c r="AC158" i="2" s="1"/>
  <c r="S162" i="2"/>
  <c r="AB166" i="2"/>
  <c r="AC166" i="2" s="1"/>
  <c r="U170" i="2"/>
  <c r="S170" i="2"/>
  <c r="X170" i="2" s="1"/>
  <c r="Y174" i="2"/>
  <c r="Z174" i="2" s="1"/>
  <c r="T178" i="2"/>
  <c r="U182" i="2"/>
  <c r="S182" i="2"/>
  <c r="X184" i="2"/>
  <c r="AB187" i="2"/>
  <c r="AC187" i="2" s="1"/>
  <c r="X189" i="2"/>
  <c r="X192" i="2"/>
  <c r="Y177" i="2"/>
  <c r="Z177" i="2" s="1"/>
  <c r="Y185" i="2"/>
  <c r="Z185" i="2" s="1"/>
  <c r="Y193" i="2"/>
  <c r="Z193" i="2" s="1"/>
  <c r="S194" i="2"/>
  <c r="Y201" i="2"/>
  <c r="Z201" i="2" s="1"/>
  <c r="S202" i="2"/>
  <c r="X202" i="2" s="1"/>
  <c r="Y209" i="2"/>
  <c r="Z209" i="2" s="1"/>
  <c r="S210" i="2"/>
  <c r="Y198" i="2"/>
  <c r="Z198" i="2" s="1"/>
  <c r="Y206" i="2"/>
  <c r="Z206" i="2" s="1"/>
  <c r="S164" i="2"/>
  <c r="S172" i="2"/>
  <c r="T175" i="2"/>
  <c r="X175" i="2" s="1"/>
  <c r="S180" i="2"/>
  <c r="X180" i="2" s="1"/>
  <c r="T183" i="2"/>
  <c r="X183" i="2" s="1"/>
  <c r="S188" i="2"/>
  <c r="T191" i="2"/>
  <c r="X191" i="2" s="1"/>
  <c r="U194" i="2"/>
  <c r="S196" i="2"/>
  <c r="X196" i="2" s="1"/>
  <c r="T199" i="2"/>
  <c r="X199" i="2" s="1"/>
  <c r="U202" i="2"/>
  <c r="S204" i="2"/>
  <c r="X204" i="2" s="1"/>
  <c r="T207" i="2"/>
  <c r="X207" i="2" s="1"/>
  <c r="U210" i="2"/>
  <c r="T164" i="2"/>
  <c r="T172" i="2"/>
  <c r="S177" i="2"/>
  <c r="X177" i="2" s="1"/>
  <c r="T180" i="2"/>
  <c r="S185" i="2"/>
  <c r="X185" i="2" s="1"/>
  <c r="T188" i="2"/>
  <c r="S193" i="2"/>
  <c r="X193" i="2" s="1"/>
  <c r="T196" i="2"/>
  <c r="S201" i="2"/>
  <c r="X201" i="2" s="1"/>
  <c r="T204" i="2"/>
  <c r="S209" i="2"/>
  <c r="X209" i="2" s="1"/>
  <c r="AA195" i="2"/>
  <c r="AB195" i="2" s="1"/>
  <c r="AC195" i="2" s="1"/>
  <c r="S198" i="2"/>
  <c r="AA203" i="2"/>
  <c r="AB203" i="2" s="1"/>
  <c r="AC203" i="2" s="1"/>
  <c r="S206" i="2"/>
  <c r="X206" i="2" s="1"/>
  <c r="AA211" i="2"/>
  <c r="T198" i="2"/>
  <c r="T206" i="2"/>
  <c r="AA143" i="2" l="1"/>
  <c r="AB143" i="2" s="1"/>
  <c r="AC143" i="2" s="1"/>
  <c r="AA142" i="2"/>
  <c r="AA46" i="2"/>
  <c r="AB46" i="2" s="1"/>
  <c r="AC46" i="2" s="1"/>
  <c r="AA38" i="2"/>
  <c r="AB38" i="2" s="1"/>
  <c r="AC38" i="2" s="1"/>
  <c r="AA191" i="2"/>
  <c r="AB191" i="2" s="1"/>
  <c r="AC191" i="2" s="1"/>
  <c r="AA140" i="2"/>
  <c r="AB140" i="2" s="1"/>
  <c r="AC140" i="2" s="1"/>
  <c r="AA122" i="2"/>
  <c r="AC10" i="2"/>
  <c r="AA10" i="2"/>
  <c r="AB10" i="2" s="1"/>
  <c r="AA68" i="2"/>
  <c r="AB68" i="2" s="1"/>
  <c r="AC68" i="2" s="1"/>
  <c r="AA138" i="2"/>
  <c r="AA89" i="2"/>
  <c r="AB89" i="2" s="1"/>
  <c r="AC89" i="2" s="1"/>
  <c r="AA150" i="2"/>
  <c r="AB150" i="2" s="1"/>
  <c r="AC150" i="2" s="1"/>
  <c r="AA207" i="2"/>
  <c r="AB207" i="2" s="1"/>
  <c r="AC207" i="2" s="1"/>
  <c r="AA63" i="2"/>
  <c r="AB63" i="2" s="1"/>
  <c r="AC63" i="2" s="1"/>
  <c r="AA119" i="2"/>
  <c r="AB119" i="2" s="1"/>
  <c r="AC119" i="2" s="1"/>
  <c r="AA22" i="2"/>
  <c r="AA67" i="2"/>
  <c r="AB67" i="2" s="1"/>
  <c r="AC67" i="2" s="1"/>
  <c r="AA116" i="2"/>
  <c r="AB116" i="2" s="1"/>
  <c r="AC116" i="2" s="1"/>
  <c r="AA60" i="2"/>
  <c r="AB60" i="2" s="1"/>
  <c r="AC60" i="2" s="1"/>
  <c r="AC48" i="2"/>
  <c r="AA48" i="2"/>
  <c r="AB48" i="2" s="1"/>
  <c r="AA66" i="2"/>
  <c r="AA124" i="2"/>
  <c r="AB124" i="2" s="1"/>
  <c r="AC124" i="2" s="1"/>
  <c r="AA95" i="2"/>
  <c r="AB95" i="2" s="1"/>
  <c r="AC95" i="2" s="1"/>
  <c r="AA42" i="2"/>
  <c r="AA18" i="2"/>
  <c r="AB18" i="2" s="1"/>
  <c r="AC18" i="2" s="1"/>
  <c r="AA147" i="2"/>
  <c r="AA100" i="2"/>
  <c r="AB100" i="2" s="1"/>
  <c r="AC100" i="2" s="1"/>
  <c r="AA44" i="2"/>
  <c r="AB44" i="2" s="1"/>
  <c r="AC44" i="2" s="1"/>
  <c r="AA32" i="2"/>
  <c r="AB32" i="2" s="1"/>
  <c r="AC32" i="2" s="1"/>
  <c r="AA50" i="2"/>
  <c r="AB50" i="2" s="1"/>
  <c r="AC50" i="2" s="1"/>
  <c r="AA108" i="2"/>
  <c r="AB108" i="2" s="1"/>
  <c r="AC108" i="2" s="1"/>
  <c r="AA58" i="2"/>
  <c r="AA11" i="2"/>
  <c r="AB11" i="2" s="1"/>
  <c r="AC11" i="2" s="1"/>
  <c r="AA199" i="2"/>
  <c r="AB199" i="2" s="1"/>
  <c r="AC199" i="2" s="1"/>
  <c r="AA180" i="2"/>
  <c r="AB180" i="2" s="1"/>
  <c r="AC180" i="2" s="1"/>
  <c r="X172" i="2"/>
  <c r="AA159" i="2"/>
  <c r="AB159" i="2" s="1"/>
  <c r="AC159" i="2" s="1"/>
  <c r="AA161" i="2"/>
  <c r="AC125" i="2"/>
  <c r="AA125" i="2"/>
  <c r="AB125" i="2" s="1"/>
  <c r="AC85" i="2"/>
  <c r="AA85" i="2"/>
  <c r="AB85" i="2" s="1"/>
  <c r="AA83" i="2"/>
  <c r="AB83" i="2" s="1"/>
  <c r="AC83" i="2" s="1"/>
  <c r="AA209" i="2"/>
  <c r="AB209" i="2" s="1"/>
  <c r="AC209" i="2" s="1"/>
  <c r="AA177" i="2"/>
  <c r="AB177" i="2" s="1"/>
  <c r="AC177" i="2" s="1"/>
  <c r="AC196" i="2"/>
  <c r="AA196" i="2"/>
  <c r="AB196" i="2" s="1"/>
  <c r="X164" i="2"/>
  <c r="AC184" i="2"/>
  <c r="AA184" i="2"/>
  <c r="AB184" i="2" s="1"/>
  <c r="X162" i="2"/>
  <c r="X174" i="2"/>
  <c r="AC141" i="2"/>
  <c r="AA141" i="2"/>
  <c r="AB141" i="2" s="1"/>
  <c r="X153" i="2"/>
  <c r="X139" i="2"/>
  <c r="X123" i="2"/>
  <c r="AA72" i="2"/>
  <c r="AB72" i="2" s="1"/>
  <c r="AC72" i="2" s="1"/>
  <c r="X102" i="2"/>
  <c r="AC53" i="2"/>
  <c r="AA53" i="2"/>
  <c r="AB53" i="2" s="1"/>
  <c r="AB42" i="2"/>
  <c r="AC42" i="2" s="1"/>
  <c r="AC41" i="2"/>
  <c r="AA41" i="2"/>
  <c r="AB41" i="2" s="1"/>
  <c r="X9" i="2"/>
  <c r="AB58" i="2"/>
  <c r="AC58" i="2" s="1"/>
  <c r="AC57" i="2"/>
  <c r="AA57" i="2"/>
  <c r="AB57" i="2" s="1"/>
  <c r="AA8" i="2"/>
  <c r="AC17" i="2"/>
  <c r="AA17" i="2"/>
  <c r="AB17" i="2" s="1"/>
  <c r="AB185" i="2"/>
  <c r="AC185" i="2" s="1"/>
  <c r="X182" i="2"/>
  <c r="X178" i="2"/>
  <c r="AA157" i="2"/>
  <c r="AB157" i="2" s="1"/>
  <c r="AC157" i="2" s="1"/>
  <c r="AA155" i="2"/>
  <c r="AB155" i="2" s="1"/>
  <c r="AC155" i="2" s="1"/>
  <c r="AB134" i="2"/>
  <c r="X97" i="2"/>
  <c r="X105" i="2"/>
  <c r="AA115" i="2"/>
  <c r="AB115" i="2" s="1"/>
  <c r="AC115" i="2"/>
  <c r="AC98" i="2"/>
  <c r="AA98" i="2"/>
  <c r="AB98" i="2" s="1"/>
  <c r="AA40" i="2"/>
  <c r="AB40" i="2" s="1"/>
  <c r="AC40" i="2" s="1"/>
  <c r="AA30" i="2"/>
  <c r="AB30" i="2" s="1"/>
  <c r="AC30" i="2" s="1"/>
  <c r="AA45" i="2"/>
  <c r="AB45" i="2" s="1"/>
  <c r="AC45" i="2" s="1"/>
  <c r="AA39" i="2"/>
  <c r="AB39" i="2" s="1"/>
  <c r="AC39" i="2" s="1"/>
  <c r="T213" i="2"/>
  <c r="X79" i="2"/>
  <c r="AA181" i="2"/>
  <c r="AB181" i="2" s="1"/>
  <c r="AC181" i="2"/>
  <c r="AA117" i="2"/>
  <c r="AB117" i="2" s="1"/>
  <c r="AC117" i="2" s="1"/>
  <c r="AC129" i="2"/>
  <c r="AA129" i="2"/>
  <c r="AA84" i="2"/>
  <c r="AB84" i="2" s="1"/>
  <c r="AC84" i="2"/>
  <c r="AC91" i="2"/>
  <c r="AA91" i="2"/>
  <c r="AB91" i="2" s="1"/>
  <c r="AA62" i="2"/>
  <c r="AB62" i="2" s="1"/>
  <c r="AC62" i="2" s="1"/>
  <c r="S213" i="2"/>
  <c r="AA35" i="2"/>
  <c r="AB35" i="2" s="1"/>
  <c r="AC35" i="2"/>
  <c r="AC204" i="2"/>
  <c r="AA204" i="2"/>
  <c r="AB204" i="2" s="1"/>
  <c r="AA201" i="2"/>
  <c r="AA186" i="2"/>
  <c r="AB186" i="2" s="1"/>
  <c r="AC186" i="2"/>
  <c r="AB161" i="2"/>
  <c r="AC161" i="2" s="1"/>
  <c r="AC132" i="2"/>
  <c r="AA132" i="2"/>
  <c r="AB132" i="2" s="1"/>
  <c r="AA137" i="2"/>
  <c r="AB137" i="2" s="1"/>
  <c r="AC137" i="2" s="1"/>
  <c r="AB129" i="2"/>
  <c r="X188" i="2"/>
  <c r="X210" i="2"/>
  <c r="AA152" i="2"/>
  <c r="AB152" i="2" s="1"/>
  <c r="AC152" i="2" s="1"/>
  <c r="X169" i="2"/>
  <c r="X151" i="2"/>
  <c r="AC144" i="2"/>
  <c r="AA144" i="2"/>
  <c r="AB144" i="2" s="1"/>
  <c r="X145" i="2"/>
  <c r="AA131" i="2"/>
  <c r="AB131" i="2" s="1"/>
  <c r="AC131" i="2" s="1"/>
  <c r="AB122" i="2"/>
  <c r="AC122" i="2" s="1"/>
  <c r="X118" i="2"/>
  <c r="X113" i="2"/>
  <c r="X70" i="2"/>
  <c r="AA16" i="2"/>
  <c r="AB16" i="2" s="1"/>
  <c r="AC16" i="2" s="1"/>
  <c r="AC37" i="2"/>
  <c r="AA37" i="2"/>
  <c r="AB37" i="2" s="1"/>
  <c r="AA19" i="2"/>
  <c r="AB19" i="2" s="1"/>
  <c r="AC19" i="2"/>
  <c r="AA206" i="2"/>
  <c r="AB206" i="2" s="1"/>
  <c r="AC206" i="2" s="1"/>
  <c r="AA193" i="2"/>
  <c r="AB193" i="2" s="1"/>
  <c r="AC193" i="2" s="1"/>
  <c r="AC183" i="2"/>
  <c r="AA183" i="2"/>
  <c r="AB183" i="2" s="1"/>
  <c r="AA205" i="2"/>
  <c r="AB205" i="2" s="1"/>
  <c r="AC205" i="2" s="1"/>
  <c r="AA149" i="2"/>
  <c r="AB149" i="2" s="1"/>
  <c r="AC149" i="2"/>
  <c r="X190" i="2"/>
  <c r="X148" i="2"/>
  <c r="AA133" i="2"/>
  <c r="AB133" i="2" s="1"/>
  <c r="AC133" i="2"/>
  <c r="AA87" i="2"/>
  <c r="AB87" i="2" s="1"/>
  <c r="AC87" i="2" s="1"/>
  <c r="AA110" i="2"/>
  <c r="AB110" i="2" s="1"/>
  <c r="AC110" i="2" s="1"/>
  <c r="AB138" i="2"/>
  <c r="AC138" i="2" s="1"/>
  <c r="X126" i="2"/>
  <c r="AA114" i="2"/>
  <c r="AB114" i="2" s="1"/>
  <c r="AC114" i="2" s="1"/>
  <c r="AA80" i="2"/>
  <c r="AB80" i="2" s="1"/>
  <c r="AC80" i="2"/>
  <c r="AA34" i="2"/>
  <c r="AB34" i="2" s="1"/>
  <c r="AC34" i="2" s="1"/>
  <c r="AA51" i="2"/>
  <c r="AB51" i="2" s="1"/>
  <c r="AC51" i="2"/>
  <c r="AA14" i="2"/>
  <c r="AB14" i="2" s="1"/>
  <c r="AC14" i="2" s="1"/>
  <c r="AA73" i="2"/>
  <c r="AB73" i="2" s="1"/>
  <c r="AC73" i="2" s="1"/>
  <c r="AA69" i="2"/>
  <c r="AB69" i="2" s="1"/>
  <c r="AC69" i="2" s="1"/>
  <c r="AA33" i="2"/>
  <c r="AB33" i="2" s="1"/>
  <c r="AC33" i="2" s="1"/>
  <c r="AA202" i="2"/>
  <c r="AB202" i="2" s="1"/>
  <c r="AC202" i="2" s="1"/>
  <c r="AA192" i="2"/>
  <c r="AB192" i="2" s="1"/>
  <c r="AC192" i="2"/>
  <c r="AA170" i="2"/>
  <c r="AB170" i="2" s="1"/>
  <c r="AC170" i="2" s="1"/>
  <c r="AA168" i="2"/>
  <c r="AB168" i="2" s="1"/>
  <c r="AC168" i="2" s="1"/>
  <c r="AB147" i="2"/>
  <c r="AC147" i="2" s="1"/>
  <c r="AA167" i="2"/>
  <c r="AB167" i="2" s="1"/>
  <c r="AC167" i="2" s="1"/>
  <c r="AA134" i="2"/>
  <c r="AC134" i="2"/>
  <c r="X106" i="2"/>
  <c r="AA88" i="2"/>
  <c r="AB88" i="2" s="1"/>
  <c r="AC88" i="2" s="1"/>
  <c r="AA52" i="2"/>
  <c r="AB52" i="2" s="1"/>
  <c r="AC52" i="2" s="1"/>
  <c r="AA75" i="2"/>
  <c r="AB75" i="2" s="1"/>
  <c r="AC75" i="2" s="1"/>
  <c r="AA54" i="2"/>
  <c r="AB54" i="2" s="1"/>
  <c r="AC54" i="2" s="1"/>
  <c r="AC28" i="2"/>
  <c r="AA28" i="2"/>
  <c r="AB28" i="2" s="1"/>
  <c r="AA24" i="2"/>
  <c r="AB24" i="2" s="1"/>
  <c r="AC24" i="2" s="1"/>
  <c r="AB66" i="2"/>
  <c r="AC66" i="2" s="1"/>
  <c r="AB22" i="2"/>
  <c r="AC22" i="2" s="1"/>
  <c r="AA27" i="2"/>
  <c r="AB27" i="2" s="1"/>
  <c r="AC27" i="2" s="1"/>
  <c r="X198" i="2"/>
  <c r="AA185" i="2"/>
  <c r="AA175" i="2"/>
  <c r="AB175" i="2" s="1"/>
  <c r="AC175" i="2" s="1"/>
  <c r="AB201" i="2"/>
  <c r="AC201" i="2" s="1"/>
  <c r="AA189" i="2"/>
  <c r="AB189" i="2" s="1"/>
  <c r="AC189" i="2" s="1"/>
  <c r="AA146" i="2"/>
  <c r="AB146" i="2" s="1"/>
  <c r="AC146" i="2" s="1"/>
  <c r="X156" i="2"/>
  <c r="AA154" i="2"/>
  <c r="AB154" i="2" s="1"/>
  <c r="AC154" i="2" s="1"/>
  <c r="X121" i="2"/>
  <c r="AA127" i="2"/>
  <c r="AB127" i="2" s="1"/>
  <c r="AC127" i="2" s="1"/>
  <c r="AA92" i="2"/>
  <c r="AB92" i="2" s="1"/>
  <c r="AC92" i="2" s="1"/>
  <c r="X135" i="2"/>
  <c r="AA130" i="2"/>
  <c r="AB130" i="2" s="1"/>
  <c r="AC130" i="2" s="1"/>
  <c r="AC64" i="2"/>
  <c r="AA64" i="2"/>
  <c r="AB64" i="2" s="1"/>
  <c r="AC65" i="2"/>
  <c r="AA65" i="2"/>
  <c r="AB65" i="2" s="1"/>
  <c r="AA49" i="2"/>
  <c r="AB49" i="2" s="1"/>
  <c r="AC49" i="2" s="1"/>
  <c r="X71" i="2"/>
  <c r="X43" i="2"/>
  <c r="X213" i="2" s="1"/>
  <c r="AA26" i="2"/>
  <c r="AB26" i="2" s="1"/>
  <c r="AC26" i="2" s="1"/>
  <c r="AA59" i="2"/>
  <c r="AA20" i="2"/>
  <c r="AB20" i="2" s="1"/>
  <c r="AC20" i="2"/>
  <c r="Z213" i="2"/>
  <c r="AB7" i="2"/>
  <c r="X194" i="2"/>
  <c r="AB142" i="2"/>
  <c r="AC142" i="2" s="1"/>
  <c r="AA99" i="2"/>
  <c r="AB99" i="2" s="1"/>
  <c r="AC99" i="2" s="1"/>
  <c r="AA36" i="2"/>
  <c r="AB36" i="2" s="1"/>
  <c r="AC36" i="2" s="1"/>
  <c r="AA107" i="2"/>
  <c r="AB107" i="2" s="1"/>
  <c r="AC107" i="2" s="1"/>
  <c r="AC93" i="2"/>
  <c r="AA93" i="2"/>
  <c r="AB93" i="2" s="1"/>
  <c r="AA56" i="2"/>
  <c r="AB56" i="2" s="1"/>
  <c r="AC56" i="2" s="1"/>
  <c r="AA76" i="2"/>
  <c r="AB76" i="2" s="1"/>
  <c r="AC76" i="2" s="1"/>
  <c r="AB59" i="2"/>
  <c r="AC59" i="2" s="1"/>
  <c r="Y213" i="2"/>
  <c r="AA12" i="2"/>
  <c r="AB12" i="2" s="1"/>
  <c r="AC12" i="2" s="1"/>
  <c r="AA106" i="2" l="1"/>
  <c r="AB106" i="2" s="1"/>
  <c r="AC106" i="2" s="1"/>
  <c r="AA210" i="2"/>
  <c r="AB210" i="2" s="1"/>
  <c r="AC210" i="2" s="1"/>
  <c r="AA135" i="2"/>
  <c r="AB135" i="2" s="1"/>
  <c r="AC135" i="2" s="1"/>
  <c r="AA156" i="2"/>
  <c r="AB156" i="2" s="1"/>
  <c r="AC156" i="2" s="1"/>
  <c r="AA126" i="2"/>
  <c r="AB126" i="2" s="1"/>
  <c r="AC126" i="2"/>
  <c r="AA113" i="2"/>
  <c r="AB113" i="2" s="1"/>
  <c r="AC113" i="2" s="1"/>
  <c r="AA145" i="2"/>
  <c r="AB145" i="2" s="1"/>
  <c r="AC145" i="2" s="1"/>
  <c r="AA188" i="2"/>
  <c r="AB188" i="2" s="1"/>
  <c r="AC188" i="2" s="1"/>
  <c r="AB8" i="2"/>
  <c r="AC8" i="2" s="1"/>
  <c r="AA153" i="2"/>
  <c r="AB153" i="2" s="1"/>
  <c r="AC153" i="2" s="1"/>
  <c r="AA164" i="2"/>
  <c r="AB164" i="2" s="1"/>
  <c r="AC164" i="2" s="1"/>
  <c r="AA70" i="2"/>
  <c r="AB70" i="2" s="1"/>
  <c r="AC70" i="2" s="1"/>
  <c r="AA148" i="2"/>
  <c r="AB148" i="2" s="1"/>
  <c r="AC148" i="2" s="1"/>
  <c r="AA118" i="2"/>
  <c r="AB118" i="2" s="1"/>
  <c r="AC118" i="2"/>
  <c r="AA105" i="2"/>
  <c r="AB105" i="2" s="1"/>
  <c r="AC105" i="2" s="1"/>
  <c r="AA178" i="2"/>
  <c r="AB178" i="2" s="1"/>
  <c r="AC178" i="2"/>
  <c r="AA172" i="2"/>
  <c r="AB172" i="2" s="1"/>
  <c r="AC172" i="2" s="1"/>
  <c r="AA198" i="2"/>
  <c r="AB198" i="2" s="1"/>
  <c r="AC198" i="2" s="1"/>
  <c r="AA190" i="2"/>
  <c r="AB190" i="2" s="1"/>
  <c r="AC190" i="2" s="1"/>
  <c r="AA79" i="2"/>
  <c r="AB79" i="2" s="1"/>
  <c r="AC79" i="2" s="1"/>
  <c r="AA182" i="2"/>
  <c r="AB182" i="2" s="1"/>
  <c r="AC182" i="2"/>
  <c r="AA102" i="2"/>
  <c r="AB102" i="2" s="1"/>
  <c r="AC102" i="2"/>
  <c r="AA194" i="2"/>
  <c r="AB194" i="2" s="1"/>
  <c r="AC194" i="2" s="1"/>
  <c r="AA151" i="2"/>
  <c r="AB151" i="2" s="1"/>
  <c r="AC151" i="2" s="1"/>
  <c r="AA97" i="2"/>
  <c r="AB97" i="2" s="1"/>
  <c r="AC97" i="2" s="1"/>
  <c r="AA174" i="2"/>
  <c r="AB174" i="2" s="1"/>
  <c r="AC174" i="2"/>
  <c r="AA43" i="2"/>
  <c r="AB43" i="2" s="1"/>
  <c r="AC43" i="2" s="1"/>
  <c r="AC169" i="2"/>
  <c r="AA169" i="2"/>
  <c r="AB169" i="2" s="1"/>
  <c r="AA9" i="2"/>
  <c r="AB9" i="2" s="1"/>
  <c r="AC9" i="2" s="1"/>
  <c r="AC162" i="2"/>
  <c r="AA162" i="2"/>
  <c r="AB162" i="2" s="1"/>
  <c r="AC71" i="2"/>
  <c r="AA71" i="2"/>
  <c r="AB71" i="2" s="1"/>
  <c r="AC121" i="2"/>
  <c r="AA121" i="2"/>
  <c r="AB121" i="2" s="1"/>
  <c r="AC7" i="2"/>
  <c r="AA123" i="2"/>
  <c r="AB123" i="2" s="1"/>
  <c r="AC123" i="2"/>
  <c r="AA139" i="2"/>
  <c r="AB139" i="2" s="1"/>
  <c r="AC139" i="2"/>
  <c r="AB213" i="2" l="1"/>
  <c r="AC213" i="2"/>
  <c r="AA213" i="2"/>
</calcChain>
</file>

<file path=xl/sharedStrings.xml><?xml version="1.0" encoding="utf-8"?>
<sst xmlns="http://schemas.openxmlformats.org/spreadsheetml/2006/main" count="1613" uniqueCount="1162">
  <si>
    <t>Alpha Manpower Solutions</t>
  </si>
  <si>
    <t>159 GROUND FLOOR M.G.ROAD NEW MANGLA PURI NEW DELHI 110017</t>
  </si>
  <si>
    <t>SALARY FOR THE MONTH OF DECEMBER- 2023</t>
  </si>
  <si>
    <t>UNIT : AMBASSADOR SKY CHEF</t>
  </si>
  <si>
    <t>REGISTSER OF WAGES FROM NO. IV</t>
  </si>
  <si>
    <t>SR.NO</t>
  </si>
  <si>
    <t xml:space="preserve">NAME </t>
  </si>
  <si>
    <t>FATHER'S NAME</t>
  </si>
  <si>
    <t>EMP. CODE</t>
  </si>
  <si>
    <t>DEPTT.</t>
  </si>
  <si>
    <t>A/C NUMBER</t>
  </si>
  <si>
    <t>IFSC</t>
  </si>
  <si>
    <t>BANK NAME</t>
  </si>
  <si>
    <t>WORKING DAYS</t>
  </si>
  <si>
    <t>WEEKLY OFF</t>
  </si>
  <si>
    <t>TOTAL DAY</t>
  </si>
  <si>
    <t xml:space="preserve">HOLI  DAY </t>
  </si>
  <si>
    <t>Gross Salary</t>
  </si>
  <si>
    <t>PFable Salary</t>
  </si>
  <si>
    <t>Payable Salary</t>
  </si>
  <si>
    <t xml:space="preserve">TOTAL </t>
  </si>
  <si>
    <t>Deductions</t>
  </si>
  <si>
    <t>TOTAL DED.</t>
  </si>
  <si>
    <t>NET PAY</t>
  </si>
  <si>
    <t xml:space="preserve">BASIC </t>
  </si>
  <si>
    <t>HRA</t>
  </si>
  <si>
    <t>CONV. ALL.</t>
  </si>
  <si>
    <t>Total Salary</t>
  </si>
  <si>
    <t>ATTN. BONUS</t>
  </si>
  <si>
    <t xml:space="preserve">HOLI DAY </t>
  </si>
  <si>
    <t>PF</t>
  </si>
  <si>
    <t>ESI</t>
  </si>
  <si>
    <t>RAJVEER GARG</t>
  </si>
  <si>
    <t>SH. RAMKINKAR GARGA</t>
  </si>
  <si>
    <t>GEP40160</t>
  </si>
  <si>
    <t>AMS60001</t>
  </si>
  <si>
    <t>ADMN</t>
  </si>
  <si>
    <t>29280100021898</t>
  </si>
  <si>
    <t>BARB0MUNIRK</t>
  </si>
  <si>
    <t>BOB</t>
  </si>
  <si>
    <t>MUKESH KUMAR</t>
  </si>
  <si>
    <t>SHYAM LAL MISHRA</t>
  </si>
  <si>
    <t>GEP40092</t>
  </si>
  <si>
    <t>AMS60002</t>
  </si>
  <si>
    <t>GRDN</t>
  </si>
  <si>
    <t>38940417296</t>
  </si>
  <si>
    <t>SBIN0008087</t>
  </si>
  <si>
    <t>SBI</t>
  </si>
  <si>
    <t>OM NARAYAN SAH</t>
  </si>
  <si>
    <t>HARINDER SAH</t>
  </si>
  <si>
    <t>GEP40303</t>
  </si>
  <si>
    <t>AMS60003</t>
  </si>
  <si>
    <t>76930100014919</t>
  </si>
  <si>
    <t>BARB0VJMAHP</t>
  </si>
  <si>
    <t>MO SAHAZAN</t>
  </si>
  <si>
    <t>MO. ABRAR</t>
  </si>
  <si>
    <t>GEP40020</t>
  </si>
  <si>
    <t>AMS60004</t>
  </si>
  <si>
    <t>OPRN</t>
  </si>
  <si>
    <t>29280100028148</t>
  </si>
  <si>
    <t>RAHUL GAUTAM</t>
  </si>
  <si>
    <t>LAL CHAND</t>
  </si>
  <si>
    <t>GEP40021</t>
  </si>
  <si>
    <t>AMS60005</t>
  </si>
  <si>
    <t>29280100028149</t>
  </si>
  <si>
    <t>GAURAV KUMAR</t>
  </si>
  <si>
    <t>PRAMOD KUMAR SINGH</t>
  </si>
  <si>
    <t>GEP40637</t>
  </si>
  <si>
    <t>AMS60179</t>
  </si>
  <si>
    <t>F&amp;B</t>
  </si>
  <si>
    <t>90122610001403</t>
  </si>
  <si>
    <t>CNRB0019012</t>
  </si>
  <si>
    <t>CANARA BANK</t>
  </si>
  <si>
    <t>BRIKESH PANDEY</t>
  </si>
  <si>
    <t>KAPIL DEV PANDEY</t>
  </si>
  <si>
    <t>GEP40328</t>
  </si>
  <si>
    <t>AMS60006</t>
  </si>
  <si>
    <t>21260100005756</t>
  </si>
  <si>
    <t>BARB0NAJDEL</t>
  </si>
  <si>
    <t xml:space="preserve">KAMLESH KUMAR </t>
  </si>
  <si>
    <t xml:space="preserve">SH. CHANDAN PAL </t>
  </si>
  <si>
    <t>GEP40521</t>
  </si>
  <si>
    <t>AMS60007</t>
  </si>
  <si>
    <t>29280100028154</t>
  </si>
  <si>
    <t>PAWAN</t>
  </si>
  <si>
    <t>KRISHAN</t>
  </si>
  <si>
    <t>GEP40622</t>
  </si>
  <si>
    <t>AMS60008</t>
  </si>
  <si>
    <t>90802010069980</t>
  </si>
  <si>
    <t>CNRB0019080</t>
  </si>
  <si>
    <t>KULVIND SINGH RAWAT</t>
  </si>
  <si>
    <t>LT. KALAM SINGH RAWAT</t>
  </si>
  <si>
    <t>GEP40367</t>
  </si>
  <si>
    <t>AMS60173</t>
  </si>
  <si>
    <t>07660100008132</t>
  </si>
  <si>
    <t>BARB0VASANT</t>
  </si>
  <si>
    <t xml:space="preserve">BOB </t>
  </si>
  <si>
    <t>DEVID</t>
  </si>
  <si>
    <t>LEKHRAJ SINGH</t>
  </si>
  <si>
    <t>GEP40427</t>
  </si>
  <si>
    <t>AMS60174</t>
  </si>
  <si>
    <t>21260100015511</t>
  </si>
  <si>
    <t>BARB0TRDGUR</t>
  </si>
  <si>
    <t>ARUN KUMAR</t>
  </si>
  <si>
    <t>RAMSINGH</t>
  </si>
  <si>
    <t>GEP40442`</t>
  </si>
  <si>
    <t>AMS60175</t>
  </si>
  <si>
    <t>31836103325</t>
  </si>
  <si>
    <t>SBIN0011485</t>
  </si>
  <si>
    <t>AJEET KUMAR</t>
  </si>
  <si>
    <t>MADAN GOPAL</t>
  </si>
  <si>
    <t>GEP40494</t>
  </si>
  <si>
    <t>AMS60176</t>
  </si>
  <si>
    <t>10014569829</t>
  </si>
  <si>
    <t>IDFB0020101</t>
  </si>
  <si>
    <t>IDFC</t>
  </si>
  <si>
    <t>ANUJ YADAV</t>
  </si>
  <si>
    <t>MAN SINGH YADAV</t>
  </si>
  <si>
    <t>GEP40623</t>
  </si>
  <si>
    <t>AMS60178</t>
  </si>
  <si>
    <t>2647735680</t>
  </si>
  <si>
    <t>KKBK0000811</t>
  </si>
  <si>
    <t>SHARVAN  KUMAR</t>
  </si>
  <si>
    <t>BHOLA CHOUDHARY</t>
  </si>
  <si>
    <t>GEP40277</t>
  </si>
  <si>
    <t>AMS60020</t>
  </si>
  <si>
    <t>KST</t>
  </si>
  <si>
    <t>76930100014875</t>
  </si>
  <si>
    <t>TITU SHAKYA</t>
  </si>
  <si>
    <t>SUBEYDAAR SINGH</t>
  </si>
  <si>
    <t>GEP40278</t>
  </si>
  <si>
    <t>AMS60021</t>
  </si>
  <si>
    <t>07660100008120</t>
  </si>
  <si>
    <t>TINKU</t>
  </si>
  <si>
    <t>BHIKAM SINGH</t>
  </si>
  <si>
    <t>GEP40297</t>
  </si>
  <si>
    <t>AMS60022</t>
  </si>
  <si>
    <t>76930100014882</t>
  </si>
  <si>
    <t>SUBODH KUMAR</t>
  </si>
  <si>
    <t>ARUN KUMAR SINGH</t>
  </si>
  <si>
    <t>GEP40341</t>
  </si>
  <si>
    <t>AMS60023</t>
  </si>
  <si>
    <t>29280100034489</t>
  </si>
  <si>
    <t>RAMTEJ</t>
  </si>
  <si>
    <t>ASHARAM</t>
  </si>
  <si>
    <t>GEP40417</t>
  </si>
  <si>
    <t>AMS60024</t>
  </si>
  <si>
    <t>52200100004036</t>
  </si>
  <si>
    <t>BARB0SIHORI </t>
  </si>
  <si>
    <t>LAL BABU CHAUDHARI</t>
  </si>
  <si>
    <t>RAMWATAR CHAUDHARI</t>
  </si>
  <si>
    <t>GEP40449</t>
  </si>
  <si>
    <t>AMS60025</t>
  </si>
  <si>
    <t>21260100010369</t>
  </si>
  <si>
    <t>KUMBHRAJ SINGH</t>
  </si>
  <si>
    <t>HARI NARAYAN SINGH</t>
  </si>
  <si>
    <t>GEP40451</t>
  </si>
  <si>
    <t>AMS60026</t>
  </si>
  <si>
    <t>20392839006</t>
  </si>
  <si>
    <t>SBIN0008559</t>
  </si>
  <si>
    <t>ANIL KUMAR</t>
  </si>
  <si>
    <t>CHIRANJI</t>
  </si>
  <si>
    <t>GEP40515</t>
  </si>
  <si>
    <t>AMS60027</t>
  </si>
  <si>
    <t>76930100014923</t>
  </si>
  <si>
    <t>SANDEEP KUMAR PAL</t>
  </si>
  <si>
    <t>RAMKEVAL PAL</t>
  </si>
  <si>
    <t>GEP40517</t>
  </si>
  <si>
    <t>AMS60028</t>
  </si>
  <si>
    <t>44148100025695</t>
  </si>
  <si>
    <t>BARB0BUPGBX</t>
  </si>
  <si>
    <t xml:space="preserve">RATNESH RAM </t>
  </si>
  <si>
    <t xml:space="preserve">SH. BECHAN RAM </t>
  </si>
  <si>
    <t>GEP40522</t>
  </si>
  <si>
    <t>AMS60029</t>
  </si>
  <si>
    <t>50418705722</t>
  </si>
  <si>
    <t>IDIB000P528</t>
  </si>
  <si>
    <t>INDIAN BNK</t>
  </si>
  <si>
    <t>NAJMUL HAQUE</t>
  </si>
  <si>
    <t>MD ILYAS</t>
  </si>
  <si>
    <t>GEP40596</t>
  </si>
  <si>
    <t>AMS60032</t>
  </si>
  <si>
    <t>30350110061015</t>
  </si>
  <si>
    <t>UCBA0003035</t>
  </si>
  <si>
    <t>UCO BANK</t>
  </si>
  <si>
    <t>SUNIL KUMAR RAI</t>
  </si>
  <si>
    <t>SH. PARAS NATH</t>
  </si>
  <si>
    <t>GEP40311</t>
  </si>
  <si>
    <t>AMS60033</t>
  </si>
  <si>
    <t>LAUN</t>
  </si>
  <si>
    <t>76930100014868</t>
  </si>
  <si>
    <t xml:space="preserve">PRADEEP KUMAR </t>
  </si>
  <si>
    <t xml:space="preserve">DEVENDER SINGH </t>
  </si>
  <si>
    <t>GEP 40523</t>
  </si>
  <si>
    <t>AMS60034</t>
  </si>
  <si>
    <t>3669000100100482</t>
  </si>
  <si>
    <t>PUNB0366900</t>
  </si>
  <si>
    <t xml:space="preserve">PNB </t>
  </si>
  <si>
    <t>SANJAY</t>
  </si>
  <si>
    <t>JEET RAM</t>
  </si>
  <si>
    <t>GEP 40451</t>
  </si>
  <si>
    <t>AMS60035</t>
  </si>
  <si>
    <t>21260100010129</t>
  </si>
  <si>
    <t xml:space="preserve">RAHUL </t>
  </si>
  <si>
    <t>KAILASH CHAND</t>
  </si>
  <si>
    <t>GEP40548</t>
  </si>
  <si>
    <t>AMS60037</t>
  </si>
  <si>
    <t>STORE</t>
  </si>
  <si>
    <t>3643001700049197</t>
  </si>
  <si>
    <t>PUNB0364300</t>
  </si>
  <si>
    <t>PNB</t>
  </si>
  <si>
    <t>SATYAM SAGAR</t>
  </si>
  <si>
    <t>JAGDEESH NARAYAN</t>
  </si>
  <si>
    <t>GEP40619</t>
  </si>
  <si>
    <t>AMS60038</t>
  </si>
  <si>
    <t>770310510000735</t>
  </si>
  <si>
    <t>BKID0007703</t>
  </si>
  <si>
    <t>BANK OF INDIA</t>
  </si>
  <si>
    <t xml:space="preserve">S. SAKTHI  </t>
  </si>
  <si>
    <t>M. SUNDARAM</t>
  </si>
  <si>
    <t>GEP40309</t>
  </si>
  <si>
    <t>AMS60171</t>
  </si>
  <si>
    <t>76930100014921</t>
  </si>
  <si>
    <t>ASHISH KUMAR</t>
  </si>
  <si>
    <t>NARENDRA JHA</t>
  </si>
  <si>
    <t>AMS60216</t>
  </si>
  <si>
    <t>39891797567</t>
  </si>
  <si>
    <t>SBIN0002431</t>
  </si>
  <si>
    <t>NITISH KUMAR</t>
  </si>
  <si>
    <t>RAJKUMAR</t>
  </si>
  <si>
    <t>AMS60229</t>
  </si>
  <si>
    <t>2230001500075878</t>
  </si>
  <si>
    <t>PUNB0223000</t>
  </si>
  <si>
    <t>KANHAIYA</t>
  </si>
  <si>
    <t>SHIV JATAN</t>
  </si>
  <si>
    <t>AMS60233</t>
  </si>
  <si>
    <t>50100042388209</t>
  </si>
  <si>
    <t>HDFC0001830</t>
  </si>
  <si>
    <t>HDFC</t>
  </si>
  <si>
    <t>SHYAM SINGH</t>
  </si>
  <si>
    <t>GEP40651</t>
  </si>
  <si>
    <t>AMS60041</t>
  </si>
  <si>
    <t>TRAN</t>
  </si>
  <si>
    <t>8847734065</t>
  </si>
  <si>
    <t>KKBK0004614</t>
  </si>
  <si>
    <t>kotak</t>
  </si>
  <si>
    <t>PREM BAHADUR CHHETRI</t>
  </si>
  <si>
    <t>RAN BAHADUR CHHETRI</t>
  </si>
  <si>
    <t>GEP40657</t>
  </si>
  <si>
    <t>AMS60042</t>
  </si>
  <si>
    <t>76930100017774</t>
  </si>
  <si>
    <t>ASHISH PUNDHIR</t>
  </si>
  <si>
    <t>AJAY</t>
  </si>
  <si>
    <t>GEP40430</t>
  </si>
  <si>
    <t>AMS60009</t>
  </si>
  <si>
    <t>CUTT</t>
  </si>
  <si>
    <t>29280100029074</t>
  </si>
  <si>
    <t>VIKAS</t>
  </si>
  <si>
    <t>MANVIR SINGH</t>
  </si>
  <si>
    <t>GEP40432</t>
  </si>
  <si>
    <t>AMS60010</t>
  </si>
  <si>
    <t>29280100021858</t>
  </si>
  <si>
    <t>SATENDRA SINGH</t>
  </si>
  <si>
    <t>BRAJBHUSHAN SINGH</t>
  </si>
  <si>
    <t>GEP40438</t>
  </si>
  <si>
    <t>AMS60012</t>
  </si>
  <si>
    <t>29280100021844</t>
  </si>
  <si>
    <t>RAVI DWIVEDI</t>
  </si>
  <si>
    <t>RAJENDRA PRASAD DWIVEDI</t>
  </si>
  <si>
    <t>GEP40476</t>
  </si>
  <si>
    <t>AMS60013</t>
  </si>
  <si>
    <t>1846736672</t>
  </si>
  <si>
    <t>KKBK0004597</t>
  </si>
  <si>
    <t>MUKESH</t>
  </si>
  <si>
    <t>SURESH</t>
  </si>
  <si>
    <t>GEP40477</t>
  </si>
  <si>
    <t>AMS60014</t>
  </si>
  <si>
    <t>07660100008232</t>
  </si>
  <si>
    <t>ANSHUL SHARMA</t>
  </si>
  <si>
    <t>SHYAM KUMAR</t>
  </si>
  <si>
    <t>GEP40604</t>
  </si>
  <si>
    <t>AMS60016</t>
  </si>
  <si>
    <t>32130100007084</t>
  </si>
  <si>
    <t>BNK OF INDIA</t>
  </si>
  <si>
    <t xml:space="preserve">JITENDER SINGH </t>
  </si>
  <si>
    <t xml:space="preserve">SH. RAM NARAYAN SINGH </t>
  </si>
  <si>
    <t>GEO40538</t>
  </si>
  <si>
    <t>AMS60017</t>
  </si>
  <si>
    <t>689302010000406</t>
  </si>
  <si>
    <t>UBIN0568937</t>
  </si>
  <si>
    <t>UNION BNK OF INDIA</t>
  </si>
  <si>
    <t>DIN DAYAL SINGH</t>
  </si>
  <si>
    <t>SH. BIHARI SINGH</t>
  </si>
  <si>
    <t>GEP40310</t>
  </si>
  <si>
    <t>AMS60036</t>
  </si>
  <si>
    <t>76930100014884</t>
  </si>
  <si>
    <t>MANISH SINGH</t>
  </si>
  <si>
    <t>ANIL SINGH</t>
  </si>
  <si>
    <t>AMS60190</t>
  </si>
  <si>
    <t>6477001700067801</t>
  </si>
  <si>
    <t>PUNB0647700</t>
  </si>
  <si>
    <t>RAHUL</t>
  </si>
  <si>
    <t>LALA RAM</t>
  </si>
  <si>
    <t>AMS60192</t>
  </si>
  <si>
    <t>3001000100176456</t>
  </si>
  <si>
    <t>PUNB0300100</t>
  </si>
  <si>
    <t>SONU SIROHI</t>
  </si>
  <si>
    <t>RAJ PAL SINGH</t>
  </si>
  <si>
    <t>AMS60203</t>
  </si>
  <si>
    <t>0588000101927946</t>
  </si>
  <si>
    <t>PUNB0058800</t>
  </si>
  <si>
    <t>AASHU KUMAR</t>
  </si>
  <si>
    <t>MR. BRAJPAL</t>
  </si>
  <si>
    <t>GEP40214</t>
  </si>
  <si>
    <t>AMS60043</t>
  </si>
  <si>
    <t>HYGN</t>
  </si>
  <si>
    <t>29280100021924</t>
  </si>
  <si>
    <t>ANUBHAV SHAKYA</t>
  </si>
  <si>
    <t>SUBEDAR SHAKYA</t>
  </si>
  <si>
    <t>GEP40241</t>
  </si>
  <si>
    <t>AMS60044</t>
  </si>
  <si>
    <t>29280100021891</t>
  </si>
  <si>
    <t>SANJAY PANDEY</t>
  </si>
  <si>
    <t xml:space="preserve">GAURI SHANKAR </t>
  </si>
  <si>
    <t>GEP40273</t>
  </si>
  <si>
    <t>AMS60045</t>
  </si>
  <si>
    <t>76930100014881</t>
  </si>
  <si>
    <t>RAJESH KUMAR</t>
  </si>
  <si>
    <t>RAMRUP SINGH</t>
  </si>
  <si>
    <t>GEP40274</t>
  </si>
  <si>
    <t>AMS60046</t>
  </si>
  <si>
    <t>76930100014872</t>
  </si>
  <si>
    <t xml:space="preserve">BIRBALA GOWLA </t>
  </si>
  <si>
    <t>RANTU GOWLA</t>
  </si>
  <si>
    <t>GEP40299</t>
  </si>
  <si>
    <t>AMS60047</t>
  </si>
  <si>
    <t>76930100014876</t>
  </si>
  <si>
    <t>LOKESH KR BAIRWA</t>
  </si>
  <si>
    <t>SUKHRAM BAIRWA</t>
  </si>
  <si>
    <t>GEP40300</t>
  </si>
  <si>
    <t>AMS60048</t>
  </si>
  <si>
    <t>29280100028932</t>
  </si>
  <si>
    <t>GEP40313</t>
  </si>
  <si>
    <t>AMS60049</t>
  </si>
  <si>
    <t>07660100008113</t>
  </si>
  <si>
    <t>KISHRANJAN KUMAR</t>
  </si>
  <si>
    <t>BABU NATH RAM</t>
  </si>
  <si>
    <t>GEP40317</t>
  </si>
  <si>
    <t>AMS60051</t>
  </si>
  <si>
    <t>76930100014883</t>
  </si>
  <si>
    <t>SOMNATH</t>
  </si>
  <si>
    <t>GEP40318</t>
  </si>
  <si>
    <t>AMS60052</t>
  </si>
  <si>
    <t>21260100010245</t>
  </si>
  <si>
    <t>ANUJ KUMAR</t>
  </si>
  <si>
    <t>BRAJPAL SINGH</t>
  </si>
  <si>
    <t>GEP40324</t>
  </si>
  <si>
    <t>AMS60053</t>
  </si>
  <si>
    <t>76930100014869</t>
  </si>
  <si>
    <t>SUBH LAL HARIJAN</t>
  </si>
  <si>
    <t>LT. MADAN LAL</t>
  </si>
  <si>
    <t>GEP40362</t>
  </si>
  <si>
    <t>AMS60054</t>
  </si>
  <si>
    <t>29280100032766</t>
  </si>
  <si>
    <t xml:space="preserve">SUJEET </t>
  </si>
  <si>
    <t>DALIP</t>
  </si>
  <si>
    <t>GEP40376</t>
  </si>
  <si>
    <t>AMS60056</t>
  </si>
  <si>
    <t>07660100008108</t>
  </si>
  <si>
    <t>NARESH KUMAR</t>
  </si>
  <si>
    <t>BHABAK LAL SINGH</t>
  </si>
  <si>
    <t>GEP40379</t>
  </si>
  <si>
    <t>AMS60057</t>
  </si>
  <si>
    <t>29280100034438</t>
  </si>
  <si>
    <t>RAJA</t>
  </si>
  <si>
    <t>SUBOD RAY</t>
  </si>
  <si>
    <t>GEP40380</t>
  </si>
  <si>
    <t>AMS60058</t>
  </si>
  <si>
    <t>07660100008110</t>
  </si>
  <si>
    <t>ANKIT KUMAR</t>
  </si>
  <si>
    <t>JITENDRA KUMAR</t>
  </si>
  <si>
    <t>GEP40382</t>
  </si>
  <si>
    <t>AMS60059</t>
  </si>
  <si>
    <t>29280100028960</t>
  </si>
  <si>
    <t>BARB0VJRAPH</t>
  </si>
  <si>
    <t>SUNIL KUMAR</t>
  </si>
  <si>
    <t>MAHENDR SINGH</t>
  </si>
  <si>
    <t>GEP40383</t>
  </si>
  <si>
    <t>AMS60060</t>
  </si>
  <si>
    <t>07660100008124</t>
  </si>
  <si>
    <t>PRAMOD RAI</t>
  </si>
  <si>
    <t>ASHOK RAI</t>
  </si>
  <si>
    <t>GEP40385</t>
  </si>
  <si>
    <t>AMS60061</t>
  </si>
  <si>
    <t>07660100008112</t>
  </si>
  <si>
    <t>HARENDRA</t>
  </si>
  <si>
    <t>CHARITAR YADAV</t>
  </si>
  <si>
    <t>GEP40428</t>
  </si>
  <si>
    <t>AMS60062</t>
  </si>
  <si>
    <t>054801507807</t>
  </si>
  <si>
    <t>ICIC0000548</t>
  </si>
  <si>
    <t>ICICI</t>
  </si>
  <si>
    <t xml:space="preserve">ABHISHEK </t>
  </si>
  <si>
    <t>SH. KALWA</t>
  </si>
  <si>
    <t>GEP40448</t>
  </si>
  <si>
    <t>AMS60064</t>
  </si>
  <si>
    <t>87892200105540</t>
  </si>
  <si>
    <t>CNRB0018789</t>
  </si>
  <si>
    <t xml:space="preserve">SANDEEP </t>
  </si>
  <si>
    <t xml:space="preserve">GULSHER </t>
  </si>
  <si>
    <t>GEP40473</t>
  </si>
  <si>
    <t>AMS60065</t>
  </si>
  <si>
    <t>21260100010301</t>
  </si>
  <si>
    <t>JAI KUMAR</t>
  </si>
  <si>
    <t>VIKAS KUMAR</t>
  </si>
  <si>
    <t>GEP40491</t>
  </si>
  <si>
    <t>AMS60066</t>
  </si>
  <si>
    <t>3948776990</t>
  </si>
  <si>
    <t>KKBK0000193</t>
  </si>
  <si>
    <t>KOTAK MAHINDRA BANK</t>
  </si>
  <si>
    <t>DINESH KUMAR</t>
  </si>
  <si>
    <t>KANWAR PAL</t>
  </si>
  <si>
    <t>GEP40547</t>
  </si>
  <si>
    <t>AMS60067</t>
  </si>
  <si>
    <t>21260100004773</t>
  </si>
  <si>
    <t>MOHD SUHILL</t>
  </si>
  <si>
    <t>MD AFASR</t>
  </si>
  <si>
    <t>GEP40549</t>
  </si>
  <si>
    <t>AMS60068</t>
  </si>
  <si>
    <t>37826657635</t>
  </si>
  <si>
    <t>SBIN0002608</t>
  </si>
  <si>
    <t>RAJESH KUMAR NIRWAN</t>
  </si>
  <si>
    <t>PURAN LAL</t>
  </si>
  <si>
    <t>GEP40552</t>
  </si>
  <si>
    <t>AMS60069</t>
  </si>
  <si>
    <t>749910110002954</t>
  </si>
  <si>
    <t>BKID0007499</t>
  </si>
  <si>
    <t>PINTU PAL</t>
  </si>
  <si>
    <t>RAMKARAN PAL</t>
  </si>
  <si>
    <t>GEP40572</t>
  </si>
  <si>
    <t>AMS60071</t>
  </si>
  <si>
    <t>38565275096</t>
  </si>
  <si>
    <t>SBIN0031770</t>
  </si>
  <si>
    <t>SBI BANK</t>
  </si>
  <si>
    <t>SURAJ KUMAR</t>
  </si>
  <si>
    <t>HUKUM LAL SINGH</t>
  </si>
  <si>
    <t>GEP40589</t>
  </si>
  <si>
    <t>AMS60074</t>
  </si>
  <si>
    <t>21268100012948</t>
  </si>
  <si>
    <t>KRISHAN KUMAR</t>
  </si>
  <si>
    <t>NAND LAL</t>
  </si>
  <si>
    <t>GEP40592</t>
  </si>
  <si>
    <t>AMS60075</t>
  </si>
  <si>
    <t>3081001700000158</t>
  </si>
  <si>
    <t>PUNB0308100</t>
  </si>
  <si>
    <t>SUREN RAVIDAS</t>
  </si>
  <si>
    <t>LALKESHWAR RAVIDAS</t>
  </si>
  <si>
    <t>GEP40593</t>
  </si>
  <si>
    <t>AMS60076</t>
  </si>
  <si>
    <t>6746000100123257</t>
  </si>
  <si>
    <t>PUNB0674600</t>
  </si>
  <si>
    <t>LOKENDRA SINGH</t>
  </si>
  <si>
    <t>OM PRAKASH</t>
  </si>
  <si>
    <t>GEP40479</t>
  </si>
  <si>
    <t>AMS60077</t>
  </si>
  <si>
    <t>29280100028482</t>
  </si>
  <si>
    <t>SUMAN PAUDEL</t>
  </si>
  <si>
    <t>MANI RAM PAUDEL</t>
  </si>
  <si>
    <t>GEP40658</t>
  </si>
  <si>
    <t>AMS60085</t>
  </si>
  <si>
    <t>25448100004004</t>
  </si>
  <si>
    <t>BARB0INDBHI</t>
  </si>
  <si>
    <t>DHARMENDRA</t>
  </si>
  <si>
    <t>RAM KRIPAL</t>
  </si>
  <si>
    <t>AMS60247</t>
  </si>
  <si>
    <t>29280100029231</t>
  </si>
  <si>
    <t>BANK OF BARODA</t>
  </si>
  <si>
    <t>AJAY KUMAR</t>
  </si>
  <si>
    <t>RAM CHANDER RAI</t>
  </si>
  <si>
    <t>AMS60266</t>
  </si>
  <si>
    <t>76930100017278</t>
  </si>
  <si>
    <t>BISHNU THAPA</t>
  </si>
  <si>
    <t>JIB LAL</t>
  </si>
  <si>
    <t>AMS60276</t>
  </si>
  <si>
    <t>HYGN &amp;
COOK</t>
  </si>
  <si>
    <t>0470200100000293</t>
  </si>
  <si>
    <t>PUNB0047020</t>
  </si>
  <si>
    <t>JAGPAL</t>
  </si>
  <si>
    <t>LAKHAN SINGH</t>
  </si>
  <si>
    <t>GEP40653</t>
  </si>
  <si>
    <t>AMS60083</t>
  </si>
  <si>
    <t>29280100028652</t>
  </si>
  <si>
    <t>SUSHIL KUMAR</t>
  </si>
  <si>
    <t>PANNA LAL</t>
  </si>
  <si>
    <t>GEP40654</t>
  </si>
  <si>
    <t>AMS60084</t>
  </si>
  <si>
    <t>37227546528</t>
  </si>
  <si>
    <t>SBIN0002529</t>
  </si>
  <si>
    <t>THAN SINGH</t>
  </si>
  <si>
    <t>KEVAL RAM</t>
  </si>
  <si>
    <t>GEP40343</t>
  </si>
  <si>
    <t>AMS60186</t>
  </si>
  <si>
    <t>07660100008126</t>
  </si>
  <si>
    <t>SANT YADAV</t>
  </si>
  <si>
    <t>SAT NARAYAN SINGH</t>
  </si>
  <si>
    <t>AMS60187</t>
  </si>
  <si>
    <t>76930100014927</t>
  </si>
  <si>
    <t>SAINUDIN MAHAMAD</t>
  </si>
  <si>
    <t>MUSHLIM MAHAMAD</t>
  </si>
  <si>
    <t>AMS60188</t>
  </si>
  <si>
    <t>467418210018198</t>
  </si>
  <si>
    <t>BKID0004674</t>
  </si>
  <si>
    <t>PUSHPENDRA SINGH</t>
  </si>
  <si>
    <t>BRIJBIHARI</t>
  </si>
  <si>
    <t>AMS60241</t>
  </si>
  <si>
    <t>3639638389</t>
  </si>
  <si>
    <t>CBIN0281185</t>
  </si>
  <si>
    <t>CENTRAL BANK OF INDIA</t>
  </si>
  <si>
    <t>SURJEET KUMAR</t>
  </si>
  <si>
    <t>BINOD KUMAR</t>
  </si>
  <si>
    <t>AMS60242</t>
  </si>
  <si>
    <t>50100388324981</t>
  </si>
  <si>
    <t>HDFC0002684</t>
  </si>
  <si>
    <t>DEV RAJ SINGH</t>
  </si>
  <si>
    <t>SH. KRISHAN</t>
  </si>
  <si>
    <t>AMS60267</t>
  </si>
  <si>
    <t>761218210002378</t>
  </si>
  <si>
    <t>BKID0007612</t>
  </si>
  <si>
    <t>JORABAR</t>
  </si>
  <si>
    <t>SULTAN SINGH</t>
  </si>
  <si>
    <t>AMS60268</t>
  </si>
  <si>
    <t>1940101010134</t>
  </si>
  <si>
    <t>CNRB0001940</t>
  </si>
  <si>
    <t>SUMIT</t>
  </si>
  <si>
    <t>MR GULAB</t>
  </si>
  <si>
    <t>AMS60270</t>
  </si>
  <si>
    <t>6446001700043971</t>
  </si>
  <si>
    <t>PUNB0644600</t>
  </si>
  <si>
    <t>DURGANAND KUMAR GANESH</t>
  </si>
  <si>
    <t>RAJ KUMAR GANESH</t>
  </si>
  <si>
    <t>AMS60271</t>
  </si>
  <si>
    <t>60447738475</t>
  </si>
  <si>
    <t>MAHB0002143</t>
  </si>
  <si>
    <t>BANK OF MAHARASHTRA</t>
  </si>
  <si>
    <t>PARDEEP KUMAR</t>
  </si>
  <si>
    <t>RADHYE SHYAM</t>
  </si>
  <si>
    <t>AMS60275</t>
  </si>
  <si>
    <t>0648977641</t>
  </si>
  <si>
    <t>KKBK0000216</t>
  </si>
  <si>
    <t>KOTAK MAHINDRA</t>
  </si>
  <si>
    <t>BITTU KUMAR GUPTA</t>
  </si>
  <si>
    <t>VITESHWAR SONAR</t>
  </si>
  <si>
    <t>GEP40333</t>
  </si>
  <si>
    <t>AMS60086</t>
  </si>
  <si>
    <t>PROD</t>
  </si>
  <si>
    <t>29280100028378</t>
  </si>
  <si>
    <t xml:space="preserve">MANOJ KUMAR </t>
  </si>
  <si>
    <t>SURENDRA KUMAR</t>
  </si>
  <si>
    <t>GEP40335</t>
  </si>
  <si>
    <t>AMS60087</t>
  </si>
  <si>
    <t>29280100023364</t>
  </si>
  <si>
    <t>SHIVAM YADAV</t>
  </si>
  <si>
    <t>ANANT RAM</t>
  </si>
  <si>
    <t>GEP40337</t>
  </si>
  <si>
    <t>AMS60088</t>
  </si>
  <si>
    <t>76930100014922</t>
  </si>
  <si>
    <t>SONU KUMAR</t>
  </si>
  <si>
    <t>ATMARAM</t>
  </si>
  <si>
    <t>GEP40353</t>
  </si>
  <si>
    <t>AMS60089</t>
  </si>
  <si>
    <t>76930100014930</t>
  </si>
  <si>
    <t>SHARAD KUMAR YADAV</t>
  </si>
  <si>
    <t>SADA SHIV YADAV</t>
  </si>
  <si>
    <t>GEP40402</t>
  </si>
  <si>
    <t>AMS60091</t>
  </si>
  <si>
    <t>45248100000485</t>
  </si>
  <si>
    <t>BARB0DWADEL</t>
  </si>
  <si>
    <t>RINKU</t>
  </si>
  <si>
    <t>SARVESH KUMAR</t>
  </si>
  <si>
    <t>GEP40413</t>
  </si>
  <si>
    <t>AMS60092</t>
  </si>
  <si>
    <t>29280100021904</t>
  </si>
  <si>
    <t>TANNU DEVI</t>
  </si>
  <si>
    <t>JITENDER SAH</t>
  </si>
  <si>
    <t>GEP40420</t>
  </si>
  <si>
    <t>AMS60093</t>
  </si>
  <si>
    <t>29280100021880</t>
  </si>
  <si>
    <t xml:space="preserve">REKHA </t>
  </si>
  <si>
    <t>VIJAY KUMAR</t>
  </si>
  <si>
    <t>GEP40421</t>
  </si>
  <si>
    <t>AMS60094</t>
  </si>
  <si>
    <t>29280100028933</t>
  </si>
  <si>
    <t xml:space="preserve">BRAHAM PRATAP </t>
  </si>
  <si>
    <t>RAJESH PRATAP</t>
  </si>
  <si>
    <t>GEP40423</t>
  </si>
  <si>
    <t>AMS60095</t>
  </si>
  <si>
    <t>770718210032204</t>
  </si>
  <si>
    <t>BKID0007707</t>
  </si>
  <si>
    <t>JHUNJHUN KUMAR SINGH</t>
  </si>
  <si>
    <t>UMESH SINGH</t>
  </si>
  <si>
    <t>GEP40435</t>
  </si>
  <si>
    <t>AMS60096</t>
  </si>
  <si>
    <t>3080001700178672</t>
  </si>
  <si>
    <t>PUNB0308000</t>
  </si>
  <si>
    <t xml:space="preserve">SUMIT KUSHWAHA </t>
  </si>
  <si>
    <t>RAMLAKHAN KUAHWAHA</t>
  </si>
  <si>
    <t>GEP40454</t>
  </si>
  <si>
    <t>AMS60100</t>
  </si>
  <si>
    <t>07660100008233</t>
  </si>
  <si>
    <t xml:space="preserve">SURJEET KUSHWAHA </t>
  </si>
  <si>
    <t xml:space="preserve">SHIV KR  KUSHWAHA </t>
  </si>
  <si>
    <t>GEP40455</t>
  </si>
  <si>
    <t>AMS60101</t>
  </si>
  <si>
    <t>35008327065</t>
  </si>
  <si>
    <t>SBIN0000664</t>
  </si>
  <si>
    <t xml:space="preserve">SBI </t>
  </si>
  <si>
    <t>RAMESH KUMAR</t>
  </si>
  <si>
    <t>GEP40457</t>
  </si>
  <si>
    <t>AMS60102</t>
  </si>
  <si>
    <t>29280100019136</t>
  </si>
  <si>
    <t>ANMOL KUMAR</t>
  </si>
  <si>
    <t>GEP40484</t>
  </si>
  <si>
    <t>AMS60104</t>
  </si>
  <si>
    <t>33849721795</t>
  </si>
  <si>
    <t>SBIN0014460</t>
  </si>
  <si>
    <t>RAJENDRA ANURAGI</t>
  </si>
  <si>
    <t>LACHHIRAM</t>
  </si>
  <si>
    <t>GEP40489</t>
  </si>
  <si>
    <t>AMS60106</t>
  </si>
  <si>
    <t>32732585489</t>
  </si>
  <si>
    <t>SBIN0002873</t>
  </si>
  <si>
    <t>VINAY KUMAR</t>
  </si>
  <si>
    <t>GEP40492</t>
  </si>
  <si>
    <t>AMS60107</t>
  </si>
  <si>
    <t>249301505075</t>
  </si>
  <si>
    <t>ICIC0000594</t>
  </si>
  <si>
    <t>ICICI BANK</t>
  </si>
  <si>
    <t xml:space="preserve">ROHIT ANURAGI </t>
  </si>
  <si>
    <t>SHANKAR LAL ANURAGI</t>
  </si>
  <si>
    <t>GEP40493</t>
  </si>
  <si>
    <t>AMS60108</t>
  </si>
  <si>
    <t>29280100028516</t>
  </si>
  <si>
    <t>DIKAR RAM</t>
  </si>
  <si>
    <t>DIWANI RAM</t>
  </si>
  <si>
    <t>GEP40500</t>
  </si>
  <si>
    <t>AMS60109</t>
  </si>
  <si>
    <t>31914918478</t>
  </si>
  <si>
    <t>SBIN0006500</t>
  </si>
  <si>
    <t>VINAY KUMAR II</t>
  </si>
  <si>
    <t>JWALA PRASAD</t>
  </si>
  <si>
    <t>GEP40501</t>
  </si>
  <si>
    <t>AMS60110</t>
  </si>
  <si>
    <t>36068202797</t>
  </si>
  <si>
    <t>SBIN0003267</t>
  </si>
  <si>
    <t>ARVIND KUMAR</t>
  </si>
  <si>
    <t>MAHAVIR SINGH</t>
  </si>
  <si>
    <t>GEP40502</t>
  </si>
  <si>
    <t>AMS60111</t>
  </si>
  <si>
    <t>520191040173956</t>
  </si>
  <si>
    <t>UBIN0912441</t>
  </si>
  <si>
    <t>UNION BNK</t>
  </si>
  <si>
    <t>ANKUL KUMAR</t>
  </si>
  <si>
    <t>RAJPAL SINGH</t>
  </si>
  <si>
    <t>GEP40504</t>
  </si>
  <si>
    <t>AMS60112</t>
  </si>
  <si>
    <t>3080001700062496</t>
  </si>
  <si>
    <t>RAHUL KUMAR</t>
  </si>
  <si>
    <t>RAMVIR SINGH</t>
  </si>
  <si>
    <t>GEP40508</t>
  </si>
  <si>
    <t>AMS60113</t>
  </si>
  <si>
    <t>35493811166</t>
  </si>
  <si>
    <t>SBIN0000669</t>
  </si>
  <si>
    <t>AMIT TYAGI</t>
  </si>
  <si>
    <t>BINESH TYAGI</t>
  </si>
  <si>
    <t>GEP40509</t>
  </si>
  <si>
    <t>AMS60114</t>
  </si>
  <si>
    <t>29280100021850</t>
  </si>
  <si>
    <t>RAJ HANSH</t>
  </si>
  <si>
    <t>RAMLAL PATEL</t>
  </si>
  <si>
    <t>GEP40510</t>
  </si>
  <si>
    <t>AMS60115</t>
  </si>
  <si>
    <t>433602011006088</t>
  </si>
  <si>
    <t>UBIN0543365</t>
  </si>
  <si>
    <t>ABHISHEK KUMAR</t>
  </si>
  <si>
    <t>SANJAY SINGH</t>
  </si>
  <si>
    <t>GEP40511</t>
  </si>
  <si>
    <t>AMS60116</t>
  </si>
  <si>
    <t>40990064127</t>
  </si>
  <si>
    <t>SBIN0000696</t>
  </si>
  <si>
    <t>ANSHUL KUMAR</t>
  </si>
  <si>
    <t>PREMPAL SINGH</t>
  </si>
  <si>
    <t>GEP40512</t>
  </si>
  <si>
    <t>AMS60117</t>
  </si>
  <si>
    <t>37993939819</t>
  </si>
  <si>
    <t>SBIN0004531</t>
  </si>
  <si>
    <t>AJIT KUMAR</t>
  </si>
  <si>
    <t>NEM SINGH</t>
  </si>
  <si>
    <t>GEP40513</t>
  </si>
  <si>
    <t>AMS60118</t>
  </si>
  <si>
    <t>39466357066</t>
  </si>
  <si>
    <t>SBIN0000735</t>
  </si>
  <si>
    <t xml:space="preserve">KAMAL PRAKASH </t>
  </si>
  <si>
    <t>CHANDRAHAS PANDEY</t>
  </si>
  <si>
    <t>GEP40520</t>
  </si>
  <si>
    <t>AMS60119</t>
  </si>
  <si>
    <t>50100188734596</t>
  </si>
  <si>
    <t>HDFC0009051</t>
  </si>
  <si>
    <t xml:space="preserve">DEEPAK KUMAR </t>
  </si>
  <si>
    <t>MANOJ KUMAR</t>
  </si>
  <si>
    <t>GEO40532</t>
  </si>
  <si>
    <t>AMS60120</t>
  </si>
  <si>
    <t>4190101009075</t>
  </si>
  <si>
    <t>CNRB0004190</t>
  </si>
  <si>
    <t>CANARA BNK</t>
  </si>
  <si>
    <t>RAVI KUMAR</t>
  </si>
  <si>
    <t>GANAG RAM</t>
  </si>
  <si>
    <t>GEP40540</t>
  </si>
  <si>
    <t>AMS60121</t>
  </si>
  <si>
    <t>33203186105</t>
  </si>
  <si>
    <t>SBIN0011634</t>
  </si>
  <si>
    <t>CHOTU SINGH</t>
  </si>
  <si>
    <t>OMVEER SINGH</t>
  </si>
  <si>
    <t>GEP40541</t>
  </si>
  <si>
    <t>AMS60122</t>
  </si>
  <si>
    <t>3634001500060592</t>
  </si>
  <si>
    <t>PUNB0363400</t>
  </si>
  <si>
    <t>OMKAR KUMAR</t>
  </si>
  <si>
    <t>SATIRAM</t>
  </si>
  <si>
    <t>GEP40544</t>
  </si>
  <si>
    <t>AMS60124</t>
  </si>
  <si>
    <t>76900100001922</t>
  </si>
  <si>
    <t>BARB0VJDWND</t>
  </si>
  <si>
    <t>UMESH KUMAR</t>
  </si>
  <si>
    <t>INAM SINGH</t>
  </si>
  <si>
    <t>GEP40550</t>
  </si>
  <si>
    <t>AMS60125</t>
  </si>
  <si>
    <t>156701507179</t>
  </si>
  <si>
    <t>ICIC0001567</t>
  </si>
  <si>
    <t>ICIC BNK</t>
  </si>
  <si>
    <t>MALIKHAN SINGH</t>
  </si>
  <si>
    <t>RAM SUMIRAN</t>
  </si>
  <si>
    <t>GEP40624</t>
  </si>
  <si>
    <t>AMS60126</t>
  </si>
  <si>
    <t>0747935115</t>
  </si>
  <si>
    <t>KOTAK</t>
  </si>
  <si>
    <t>RITISH</t>
  </si>
  <si>
    <t>SAT NARAYAN</t>
  </si>
  <si>
    <t>GEP40626</t>
  </si>
  <si>
    <t>AMS60127</t>
  </si>
  <si>
    <t>249312010000455</t>
  </si>
  <si>
    <t>UBIN0824933</t>
  </si>
  <si>
    <t>UNION BANK OF INDIA</t>
  </si>
  <si>
    <t>DHARAM NATH SAH</t>
  </si>
  <si>
    <t>GEP40641</t>
  </si>
  <si>
    <t>AMS60128</t>
  </si>
  <si>
    <t>2075104000054506</t>
  </si>
  <si>
    <t>IBKL0002075</t>
  </si>
  <si>
    <t>IDBI</t>
  </si>
  <si>
    <t>PAWAN KUMAR SOLANKI</t>
  </si>
  <si>
    <t>ASHOK KUMAR SOLANKI</t>
  </si>
  <si>
    <t>GEP40644</t>
  </si>
  <si>
    <t>AMS60129</t>
  </si>
  <si>
    <t>556802010011910</t>
  </si>
  <si>
    <t>UBIN0555681</t>
  </si>
  <si>
    <t>YASHPAL KUMAR</t>
  </si>
  <si>
    <t>BHORI SINGH</t>
  </si>
  <si>
    <t>GEP40567</t>
  </si>
  <si>
    <t>AMS60131</t>
  </si>
  <si>
    <t>29280100028323</t>
  </si>
  <si>
    <t>SHRI NIVASH TIWARI</t>
  </si>
  <si>
    <t>RAMANUJ TIWARI</t>
  </si>
  <si>
    <t>GEP40570</t>
  </si>
  <si>
    <t>AMS60132</t>
  </si>
  <si>
    <t>3080001700060993</t>
  </si>
  <si>
    <t>OM KUMAR II</t>
  </si>
  <si>
    <t>SANT LAL</t>
  </si>
  <si>
    <t>GEP40575</t>
  </si>
  <si>
    <t>AMS60135</t>
  </si>
  <si>
    <t>5110809952</t>
  </si>
  <si>
    <t>CBIN0281191</t>
  </si>
  <si>
    <t>VINOD KUMAR</t>
  </si>
  <si>
    <t>GEP40577</t>
  </si>
  <si>
    <t>AMS60136</t>
  </si>
  <si>
    <t>34579519071</t>
  </si>
  <si>
    <t>DABLU KUMAR</t>
  </si>
  <si>
    <t>JALIM SINGH</t>
  </si>
  <si>
    <t>GEP40579</t>
  </si>
  <si>
    <t>AMS60138</t>
  </si>
  <si>
    <t>056410012729</t>
  </si>
  <si>
    <t>IPOS0000001</t>
  </si>
  <si>
    <t>INDIA POST PAYMENT BANK</t>
  </si>
  <si>
    <t>NITIN TOPPO</t>
  </si>
  <si>
    <t>BASIL TOPPO</t>
  </si>
  <si>
    <t>GEP40580</t>
  </si>
  <si>
    <t>AMS60139</t>
  </si>
  <si>
    <t>36174809925</t>
  </si>
  <si>
    <t>SBIN0004579</t>
  </si>
  <si>
    <t>CHANDRABHUSHAN DUBEY</t>
  </si>
  <si>
    <t>SURENDRA DUBEY</t>
  </si>
  <si>
    <t>GEP40582</t>
  </si>
  <si>
    <t>AMS60140</t>
  </si>
  <si>
    <t>2353000100308375</t>
  </si>
  <si>
    <t>PUNB0235300</t>
  </si>
  <si>
    <t>KALPNA SHARMA</t>
  </si>
  <si>
    <t>GEP40584</t>
  </si>
  <si>
    <t>AMS60141</t>
  </si>
  <si>
    <t>50061158351</t>
  </si>
  <si>
    <t>IDIB000R546</t>
  </si>
  <si>
    <t>INDIAN BANK</t>
  </si>
  <si>
    <t>RAHUL KUSHWAHA</t>
  </si>
  <si>
    <t>MUNNU LAL KUSHWAHA</t>
  </si>
  <si>
    <t>GEP40585</t>
  </si>
  <si>
    <t>AMS60142</t>
  </si>
  <si>
    <t>51118100002906</t>
  </si>
  <si>
    <t>BARB0BAGDOD</t>
  </si>
  <si>
    <t>MANJAY KUMAR</t>
  </si>
  <si>
    <t>KAMLA TIWARI</t>
  </si>
  <si>
    <t>GEP40594</t>
  </si>
  <si>
    <t>AMS60143</t>
  </si>
  <si>
    <t>2243001700204427</t>
  </si>
  <si>
    <t>PUNB0224300</t>
  </si>
  <si>
    <t>BIRENDRA KUMAR DUBEY</t>
  </si>
  <si>
    <t>DEVMURAT DUBEY</t>
  </si>
  <si>
    <t>GEP40600</t>
  </si>
  <si>
    <t>AMS60144</t>
  </si>
  <si>
    <t>587318210006675</t>
  </si>
  <si>
    <t>BKID0005873</t>
  </si>
  <si>
    <t>UMESH TIWARI</t>
  </si>
  <si>
    <t>RAM SWAROOP</t>
  </si>
  <si>
    <t>GEP40601</t>
  </si>
  <si>
    <t>AMS60145</t>
  </si>
  <si>
    <t>29280100021876</t>
  </si>
  <si>
    <t>BIJON BISWAS</t>
  </si>
  <si>
    <t>LT. BALARAM BISWAS</t>
  </si>
  <si>
    <t>GEP40603</t>
  </si>
  <si>
    <t>AMS60146</t>
  </si>
  <si>
    <t>33456826320</t>
  </si>
  <si>
    <t>SBIN0008922</t>
  </si>
  <si>
    <t>RAJVIR SINGH</t>
  </si>
  <si>
    <t>GEP40605</t>
  </si>
  <si>
    <t>AMS60147</t>
  </si>
  <si>
    <t>2546657441</t>
  </si>
  <si>
    <t>KKBK0000177</t>
  </si>
  <si>
    <t>KOTAK MAHINDRA  BANK</t>
  </si>
  <si>
    <t>VIKAS KUMAR DWIVEDI</t>
  </si>
  <si>
    <t>MR SURENDRA DWIVEDI</t>
  </si>
  <si>
    <t>GEP40606</t>
  </si>
  <si>
    <t>AMS60148</t>
  </si>
  <si>
    <t>612502120002501</t>
  </si>
  <si>
    <t>UBIN0561258</t>
  </si>
  <si>
    <t>UNION BANK</t>
  </si>
  <si>
    <t>JITENDRA SINGH</t>
  </si>
  <si>
    <t>AMAR SINGH</t>
  </si>
  <si>
    <t>GEP40608</t>
  </si>
  <si>
    <t>AMS60150</t>
  </si>
  <si>
    <t>37782228738</t>
  </si>
  <si>
    <t>SBIN0030093</t>
  </si>
  <si>
    <t>NARENDRA SINGH</t>
  </si>
  <si>
    <t>GEP40610</t>
  </si>
  <si>
    <t>AMS60151</t>
  </si>
  <si>
    <t>7565001500001286</t>
  </si>
  <si>
    <t>PUNB0756500</t>
  </si>
  <si>
    <t>RAHUL KUMAR TIWARI</t>
  </si>
  <si>
    <t>TARKESHWAR TIWARI</t>
  </si>
  <si>
    <t>GEP40611</t>
  </si>
  <si>
    <t>AMS60152</t>
  </si>
  <si>
    <t>20465014460</t>
  </si>
  <si>
    <t>SBIN0006023</t>
  </si>
  <si>
    <t>NIRBHAY</t>
  </si>
  <si>
    <t>RAM CHANESH</t>
  </si>
  <si>
    <t>GEP40434</t>
  </si>
  <si>
    <t>AMS60153</t>
  </si>
  <si>
    <t>29280100028233</t>
  </si>
  <si>
    <t>NEMVATI</t>
  </si>
  <si>
    <t>AJAY PAL</t>
  </si>
  <si>
    <t>GEP40620</t>
  </si>
  <si>
    <t>AMS60154</t>
  </si>
  <si>
    <t>09498100011046</t>
  </si>
  <si>
    <t>BARB0SAIFNI</t>
  </si>
  <si>
    <t>SONVIR SINGH</t>
  </si>
  <si>
    <t>BIJENDRA SINGH</t>
  </si>
  <si>
    <t>GEP40628</t>
  </si>
  <si>
    <t>AMS60156</t>
  </si>
  <si>
    <t>88612180001049</t>
  </si>
  <si>
    <t>CNRB0018861</t>
  </si>
  <si>
    <t>SYNDICATE BANK</t>
  </si>
  <si>
    <t xml:space="preserve">VIJAY PAL </t>
  </si>
  <si>
    <t>MOHAN SINGH</t>
  </si>
  <si>
    <t>GEP40631</t>
  </si>
  <si>
    <t>AMS60157</t>
  </si>
  <si>
    <t>88612210067787</t>
  </si>
  <si>
    <t>CANERA BANK</t>
  </si>
  <si>
    <t>RAJESH KUMAR CHAURASIYA</t>
  </si>
  <si>
    <t>KANCHAN PRASAD CHAURASIYA</t>
  </si>
  <si>
    <t>GEP40634</t>
  </si>
  <si>
    <t>AMS60159</t>
  </si>
  <si>
    <t>467410110004332</t>
  </si>
  <si>
    <t>VEENESH KUMAR</t>
  </si>
  <si>
    <t>SHUKHVIR SINGH</t>
  </si>
  <si>
    <t>GEP40635</t>
  </si>
  <si>
    <t>AMS60160</t>
  </si>
  <si>
    <t>3080001700175107</t>
  </si>
  <si>
    <t>ANJU PATHAK</t>
  </si>
  <si>
    <t>RAM MILAN</t>
  </si>
  <si>
    <t>GEP40638</t>
  </si>
  <si>
    <t>AMS60162</t>
  </si>
  <si>
    <t>04871000047507</t>
  </si>
  <si>
    <t>PSIB0000487</t>
  </si>
  <si>
    <t>DEEPAK</t>
  </si>
  <si>
    <t>RAM SAJEEVAN</t>
  </si>
  <si>
    <t>GEP40639</t>
  </si>
  <si>
    <t>AMS60163</t>
  </si>
  <si>
    <t>4154001500017107</t>
  </si>
  <si>
    <t>PUNB0415400</t>
  </si>
  <si>
    <t>AKASH SINGH</t>
  </si>
  <si>
    <t>RAKESH SINGH</t>
  </si>
  <si>
    <t>GEP40642</t>
  </si>
  <si>
    <t>AMS60164</t>
  </si>
  <si>
    <t>783218210009463</t>
  </si>
  <si>
    <t>BKID0007832</t>
  </si>
  <si>
    <t>SUSHIL KUMAR YADAV</t>
  </si>
  <si>
    <t>RAM AWADH YADAV</t>
  </si>
  <si>
    <t>GEP40646</t>
  </si>
  <si>
    <t>AMS60166</t>
  </si>
  <si>
    <t>76930100014932</t>
  </si>
  <si>
    <t>YOGESH KUMAR</t>
  </si>
  <si>
    <t>JAYRAM</t>
  </si>
  <si>
    <t>GEP40571</t>
  </si>
  <si>
    <t>AMS60193</t>
  </si>
  <si>
    <t>20264861263</t>
  </si>
  <si>
    <t>FINO0009002</t>
  </si>
  <si>
    <t>FINO</t>
  </si>
  <si>
    <t>DHEERAJ PRASAD DWIVEDI</t>
  </si>
  <si>
    <t>PRAMOD DWIVEDI</t>
  </si>
  <si>
    <t>AMS60194</t>
  </si>
  <si>
    <t>50100664710613</t>
  </si>
  <si>
    <r>
      <t>HDFC0001779</t>
    </r>
    <r>
      <rPr>
        <sz val="11"/>
        <color rgb="FF70757A"/>
        <rFont val="Arial"/>
        <family val="2"/>
      </rPr>
      <t> </t>
    </r>
  </si>
  <si>
    <t>BHARAT</t>
  </si>
  <si>
    <t>SUBHASH</t>
  </si>
  <si>
    <t>AMS60195</t>
  </si>
  <si>
    <t>607811610000007</t>
  </si>
  <si>
    <t>BKID0006078</t>
  </si>
  <si>
    <t>RAM PRAKASH CHAUDHARY</t>
  </si>
  <si>
    <t>BIRBAL CHAUDHARY</t>
  </si>
  <si>
    <t>AMS60196</t>
  </si>
  <si>
    <t>30993256801</t>
  </si>
  <si>
    <t>SBIN0000210</t>
  </si>
  <si>
    <t>RAJENDRA TIWARI</t>
  </si>
  <si>
    <t>SHATRUDHAN TIWARI</t>
  </si>
  <si>
    <t>AMS60197</t>
  </si>
  <si>
    <t>660202010003734</t>
  </si>
  <si>
    <t>UBIN0566021</t>
  </si>
  <si>
    <t>SHIVA SAROJ</t>
  </si>
  <si>
    <t>BASANT LAL</t>
  </si>
  <si>
    <t>AMS60200</t>
  </si>
  <si>
    <t>41944799526</t>
  </si>
  <si>
    <t>MAMTA YADAV</t>
  </si>
  <si>
    <t>DINDYAL</t>
  </si>
  <si>
    <t>AMS60206</t>
  </si>
  <si>
    <t>062422010000795</t>
  </si>
  <si>
    <t>UBIN0906247</t>
  </si>
  <si>
    <t>SAURAB PARIHAR</t>
  </si>
  <si>
    <t>RAGHUVIR SINGH</t>
  </si>
  <si>
    <t>AMS60210</t>
  </si>
  <si>
    <t>42056011142</t>
  </si>
  <si>
    <t xml:space="preserve">GAURAV </t>
  </si>
  <si>
    <t>OMPAL</t>
  </si>
  <si>
    <t>AMS60211</t>
  </si>
  <si>
    <t>16122121007537</t>
  </si>
  <si>
    <t>PUNB0161210</t>
  </si>
  <si>
    <t>ALOK KUMAR RAY</t>
  </si>
  <si>
    <t>HAKIM RAY</t>
  </si>
  <si>
    <t>AMS60213</t>
  </si>
  <si>
    <t>37108816128</t>
  </si>
  <si>
    <t xml:space="preserve">SATVEER </t>
  </si>
  <si>
    <t>AMS60214</t>
  </si>
  <si>
    <t>90162200054972</t>
  </si>
  <si>
    <t>CNRB0019016</t>
  </si>
  <si>
    <t>GULSHAN BABU</t>
  </si>
  <si>
    <t>VED PRAKASH</t>
  </si>
  <si>
    <t>AMS60215</t>
  </si>
  <si>
    <t>40734746161</t>
  </si>
  <si>
    <t>SBIN0007538</t>
  </si>
  <si>
    <t>NIKHIL DWIVEDI</t>
  </si>
  <si>
    <t>SURESH CHANDRA</t>
  </si>
  <si>
    <t>AMS60218</t>
  </si>
  <si>
    <t>50430806519</t>
  </si>
  <si>
    <t>IDIB000S741</t>
  </si>
  <si>
    <t>ALLAHABAD BANK</t>
  </si>
  <si>
    <t>PREM SINGH MATHUR</t>
  </si>
  <si>
    <t>AMS60220</t>
  </si>
  <si>
    <t>30448643155</t>
  </si>
  <si>
    <t>SBIN0004504</t>
  </si>
  <si>
    <t>RAHUL KUMAR VERMA</t>
  </si>
  <si>
    <t>JITENDRA VERMA</t>
  </si>
  <si>
    <t>AMS60221</t>
  </si>
  <si>
    <t>1597010130998</t>
  </si>
  <si>
    <t>PUNB0159720</t>
  </si>
  <si>
    <t>BABLU KUMR</t>
  </si>
  <si>
    <t>RAJ VIR SINGH</t>
  </si>
  <si>
    <t>AMS60223</t>
  </si>
  <si>
    <t>38108774018</t>
  </si>
  <si>
    <t>SBIN0006619</t>
  </si>
  <si>
    <t>SHIV CHARAN</t>
  </si>
  <si>
    <t>ROHATASH</t>
  </si>
  <si>
    <t>AMS60227</t>
  </si>
  <si>
    <t>81890100053860</t>
  </si>
  <si>
    <t>PUNB0HGB001</t>
  </si>
  <si>
    <t>SARVA HARYAN 
GRAMIN BANK</t>
  </si>
  <si>
    <t>TRIVENEE PANDEY</t>
  </si>
  <si>
    <t>RAM NATH PANDEY</t>
  </si>
  <si>
    <t>AMS60230</t>
  </si>
  <si>
    <t>59056895657</t>
  </si>
  <si>
    <t>IDIB000B835</t>
  </si>
  <si>
    <t>ANIRUDH KUMAR</t>
  </si>
  <si>
    <t>HARIPRASAD</t>
  </si>
  <si>
    <t>AMS60231</t>
  </si>
  <si>
    <t>29280100029290</t>
  </si>
  <si>
    <t>TRILOK CHAND BAIRWA</t>
  </si>
  <si>
    <t>JAGANNATH BAIRWA</t>
  </si>
  <si>
    <t>AMS60234</t>
  </si>
  <si>
    <t>30730500714</t>
  </si>
  <si>
    <t>SBIN0012821</t>
  </si>
  <si>
    <t>RAJVEER SINGH</t>
  </si>
  <si>
    <t>AMS60235</t>
  </si>
  <si>
    <t>1380101094798</t>
  </si>
  <si>
    <t>CNRB0001380</t>
  </si>
  <si>
    <t>CANRA BANK</t>
  </si>
  <si>
    <t>VEERPAL SINGH</t>
  </si>
  <si>
    <t>TEJ SINGH</t>
  </si>
  <si>
    <t>AMS60236</t>
  </si>
  <si>
    <t>2200104000000514</t>
  </si>
  <si>
    <t>IBKL0002200</t>
  </si>
  <si>
    <t>IDBI BANK</t>
  </si>
  <si>
    <t xml:space="preserve">SATYDEV </t>
  </si>
  <si>
    <t>KESHONATH SINGH CHAUHAN</t>
  </si>
  <si>
    <t>AMS60237</t>
  </si>
  <si>
    <t>7930001500002139</t>
  </si>
  <si>
    <t>PUNB0793000</t>
  </si>
  <si>
    <t>SHIVA KUMAR</t>
  </si>
  <si>
    <t>BHARAT SINGH</t>
  </si>
  <si>
    <t>AMS60238</t>
  </si>
  <si>
    <t>50176867185</t>
  </si>
  <si>
    <t>IDIB000K533</t>
  </si>
  <si>
    <t>SH. PRAVINDRA</t>
  </si>
  <si>
    <t>AMS60239</t>
  </si>
  <si>
    <t>41850327331</t>
  </si>
  <si>
    <t>SBIN0003933</t>
  </si>
  <si>
    <t>KUNDAN SINGH SHEKHAWAT</t>
  </si>
  <si>
    <t>RAJPAL SINGH SHEKHAWAT</t>
  </si>
  <si>
    <t>AMS60246</t>
  </si>
  <si>
    <t>5423391724</t>
  </si>
  <si>
    <t>CBIN0284840</t>
  </si>
  <si>
    <t>ARTI KUMARI</t>
  </si>
  <si>
    <t>BHANVAR SINGH</t>
  </si>
  <si>
    <t>AMS60248</t>
  </si>
  <si>
    <t>29280100021870</t>
  </si>
  <si>
    <t>BASUDEB DAS</t>
  </si>
  <si>
    <t>BALARAM DAS</t>
  </si>
  <si>
    <t>AMS60249</t>
  </si>
  <si>
    <t>32594470460</t>
  </si>
  <si>
    <t>SBIN0000237</t>
  </si>
  <si>
    <t>DEEPAK SINGH</t>
  </si>
  <si>
    <t>SANEHI</t>
  </si>
  <si>
    <t>AMS60253</t>
  </si>
  <si>
    <t>110103513610</t>
  </si>
  <si>
    <t>SHIVAM KUMAR</t>
  </si>
  <si>
    <t>DIGAMBAR SINGH</t>
  </si>
  <si>
    <t>AMS60254</t>
  </si>
  <si>
    <t>110088505488</t>
  </si>
  <si>
    <t>NEERAJ PRASAD DWIVEDI</t>
  </si>
  <si>
    <t>PRAMOD KUMAR DWIVEDI</t>
  </si>
  <si>
    <t>AMS60255</t>
  </si>
  <si>
    <t>030710083397</t>
  </si>
  <si>
    <t>IPPB</t>
  </si>
  <si>
    <t>PRIYANSHU MEHRA</t>
  </si>
  <si>
    <t>RAJENDRA SINGH</t>
  </si>
  <si>
    <t>AMS60256</t>
  </si>
  <si>
    <t>40015087126</t>
  </si>
  <si>
    <t>SBIN0002534</t>
  </si>
  <si>
    <t>ABHISHEK</t>
  </si>
  <si>
    <t>SUNDAR LAL</t>
  </si>
  <si>
    <t>AMS60259</t>
  </si>
  <si>
    <t>75103700362</t>
  </si>
  <si>
    <t>BUPB</t>
  </si>
  <si>
    <t>VIPIN GUPTA</t>
  </si>
  <si>
    <t>SHIV KUMAR GUPTA</t>
  </si>
  <si>
    <t>AMS60260</t>
  </si>
  <si>
    <t>433602120001344</t>
  </si>
  <si>
    <t>MITHLESH KUMAR</t>
  </si>
  <si>
    <t>SHAMBHU PASWAN</t>
  </si>
  <si>
    <t>AMS60261</t>
  </si>
  <si>
    <t>8948059715</t>
  </si>
  <si>
    <t>KOTAK BANK</t>
  </si>
  <si>
    <t>MAHESH KUMAR</t>
  </si>
  <si>
    <t>AMS60262</t>
  </si>
  <si>
    <t>3914000100256746</t>
  </si>
  <si>
    <t>PUNB0391400</t>
  </si>
  <si>
    <t>GOPAL SAINI</t>
  </si>
  <si>
    <t>MANNU SAINI</t>
  </si>
  <si>
    <t>AMS60263</t>
  </si>
  <si>
    <t>13860100022735</t>
  </si>
  <si>
    <t>BARB0PAOTAG</t>
  </si>
  <si>
    <t>KULDEEP KAJLA</t>
  </si>
  <si>
    <t>RATAN LAL KAJLA</t>
  </si>
  <si>
    <t>AMS60264</t>
  </si>
  <si>
    <t>61193188054</t>
  </si>
  <si>
    <t>SBIN0031126</t>
  </si>
  <si>
    <t>CHHATRAPAL</t>
  </si>
  <si>
    <t>GANPAT SINGH</t>
  </si>
  <si>
    <t>AMS60265</t>
  </si>
  <si>
    <t>20298174629</t>
  </si>
  <si>
    <t>PRADEEP</t>
  </si>
  <si>
    <t>DEVRISHI</t>
  </si>
  <si>
    <t>AMS60272</t>
  </si>
  <si>
    <t>0310101700003642</t>
  </si>
  <si>
    <t>PUNB0031010</t>
  </si>
  <si>
    <t>SANDEEP TIWARI</t>
  </si>
  <si>
    <t>SALIGRAM</t>
  </si>
  <si>
    <t>AMS60273</t>
  </si>
  <si>
    <t>20446386907</t>
  </si>
  <si>
    <t>SBIN0016003</t>
  </si>
  <si>
    <t>RAHUL SRIWASTAVA</t>
  </si>
  <si>
    <t>DURGA PRASAD
  SRIWASTAVA</t>
  </si>
  <si>
    <t>AMS60274</t>
  </si>
  <si>
    <t>2802500100626301</t>
  </si>
  <si>
    <t>KARB0000280</t>
  </si>
  <si>
    <t>KARNATAKA BANK</t>
  </si>
  <si>
    <t>SHAKIR</t>
  </si>
  <si>
    <t>MUNNA BHAI</t>
  </si>
  <si>
    <t>AMS60277</t>
  </si>
  <si>
    <t>29280100028260</t>
  </si>
  <si>
    <t>BARB0VJSANU</t>
  </si>
  <si>
    <t>BIPUL KUMAR</t>
  </si>
  <si>
    <t>ANIL RAY</t>
  </si>
  <si>
    <t>AMS60278</t>
  </si>
  <si>
    <t>38765018097</t>
  </si>
  <si>
    <t>ROHIT KUMAR</t>
  </si>
  <si>
    <t>VIJENDRA SINGH</t>
  </si>
  <si>
    <t>AMS60279</t>
  </si>
  <si>
    <t>007810172199</t>
  </si>
  <si>
    <t>INDIA POST</t>
  </si>
  <si>
    <t>RAHUL RAJPUT</t>
  </si>
  <si>
    <t>SUBHASH RAJPUT</t>
  </si>
  <si>
    <t>AMS60280</t>
  </si>
  <si>
    <t>923010039521182</t>
  </si>
  <si>
    <t>UTIB0002814</t>
  </si>
  <si>
    <t>AXIS BANL LTD</t>
  </si>
  <si>
    <t>MITTAR PAL SINGH</t>
  </si>
  <si>
    <t>MULCHAND</t>
  </si>
  <si>
    <t>AMS60281</t>
  </si>
  <si>
    <t>30300100011467</t>
  </si>
  <si>
    <t>BARB DAWARK</t>
  </si>
  <si>
    <t>SURENDRA  SINGH</t>
  </si>
  <si>
    <t>SOBAN SINGH</t>
  </si>
  <si>
    <t>AMS60282</t>
  </si>
  <si>
    <t>76012810430</t>
  </si>
  <si>
    <t>SBIN0RRUTGB</t>
  </si>
  <si>
    <t>UTTARAKHAND 
GRAMIN BANK</t>
  </si>
  <si>
    <t>HARI PRASAD</t>
  </si>
  <si>
    <t>LAL MANI</t>
  </si>
  <si>
    <t>AMS60201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</si>
</sst>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color indexed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rgb="FF202124"/>
      <name val="Cambria"/>
      <family val="1"/>
      <scheme val="major"/>
    </font>
    <font>
      <sz val="9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Arial"/>
      <family val="2"/>
    </font>
    <font>
      <sz val="11"/>
      <color rgb="FF70757A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5" fontId="2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</cellStyleXfs>
  <cellXfs count="129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11" fillId="0" borderId="21" xfId="1" quotePrefix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1" fillId="0" borderId="8" xfId="1" quotePrefix="1" applyFont="1" applyFill="1" applyBorder="1" applyAlignment="1">
      <alignment horizontal="right" vertical="center" wrapText="1"/>
    </xf>
    <xf numFmtId="0" fontId="11" fillId="0" borderId="8" xfId="1" applyFont="1" applyFill="1" applyBorder="1" applyAlignment="1">
      <alignment horizontal="right" vertical="center" wrapText="1"/>
    </xf>
    <xf numFmtId="0" fontId="11" fillId="0" borderId="8" xfId="1" applyFont="1" applyFill="1" applyBorder="1" applyAlignment="1">
      <alignment horizontal="center" vertical="center" wrapText="1"/>
    </xf>
    <xf numFmtId="164" fontId="11" fillId="0" borderId="8" xfId="1" applyNumberFormat="1" applyFont="1" applyFill="1" applyBorder="1" applyAlignment="1">
      <alignment horizontal="center" vertical="center" wrapText="1"/>
    </xf>
    <xf numFmtId="164" fontId="11" fillId="0" borderId="9" xfId="1" applyNumberFormat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1" fontId="11" fillId="0" borderId="8" xfId="1" applyNumberFormat="1" applyFont="1" applyFill="1" applyBorder="1" applyAlignment="1">
      <alignment horizontal="center" vertical="center" wrapText="1"/>
    </xf>
    <xf numFmtId="1" fontId="9" fillId="0" borderId="14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11" fillId="0" borderId="22" xfId="1" quotePrefix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left" vertical="center" wrapText="1"/>
    </xf>
    <xf numFmtId="0" fontId="13" fillId="4" borderId="23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4" borderId="23" xfId="1" applyFont="1" applyFill="1" applyBorder="1" applyAlignment="1">
      <alignment horizontal="center" vertical="center" wrapText="1"/>
    </xf>
    <xf numFmtId="0" fontId="11" fillId="0" borderId="23" xfId="1" quotePrefix="1" applyFont="1" applyFill="1" applyBorder="1" applyAlignment="1">
      <alignment horizontal="right" vertical="center" wrapText="1"/>
    </xf>
    <xf numFmtId="0" fontId="11" fillId="0" borderId="23" xfId="1" applyFont="1" applyFill="1" applyBorder="1" applyAlignment="1">
      <alignment horizontal="center" vertical="center" wrapText="1"/>
    </xf>
    <xf numFmtId="164" fontId="11" fillId="0" borderId="23" xfId="1" applyNumberFormat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1" fontId="11" fillId="0" borderId="23" xfId="1" applyNumberFormat="1" applyFont="1" applyFill="1" applyBorder="1" applyAlignment="1">
      <alignment horizontal="center" vertical="center" wrapText="1"/>
    </xf>
    <xf numFmtId="1" fontId="9" fillId="0" borderId="24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Alignment="1">
      <alignment horizontal="center" vertical="center" wrapText="1"/>
    </xf>
    <xf numFmtId="0" fontId="11" fillId="0" borderId="23" xfId="1" applyFont="1" applyFill="1" applyBorder="1" applyAlignment="1">
      <alignment horizontal="right" vertical="center" wrapText="1"/>
    </xf>
    <xf numFmtId="0" fontId="11" fillId="0" borderId="23" xfId="1" applyFont="1" applyFill="1" applyBorder="1" applyAlignment="1">
      <alignment horizontal="left" vertical="center" wrapText="1"/>
    </xf>
    <xf numFmtId="0" fontId="11" fillId="4" borderId="23" xfId="1" quotePrefix="1" applyFont="1" applyFill="1" applyBorder="1" applyAlignment="1">
      <alignment horizontal="right" vertical="center" wrapText="1"/>
    </xf>
    <xf numFmtId="0" fontId="14" fillId="4" borderId="23" xfId="1" applyFont="1" applyFill="1" applyBorder="1" applyAlignment="1">
      <alignment horizontal="right" vertical="center"/>
    </xf>
    <xf numFmtId="0" fontId="11" fillId="4" borderId="23" xfId="1" applyFont="1" applyFill="1" applyBorder="1" applyAlignment="1">
      <alignment horizontal="center" vertical="center" wrapText="1"/>
    </xf>
    <xf numFmtId="0" fontId="11" fillId="4" borderId="25" xfId="1" applyFont="1" applyFill="1" applyBorder="1" applyAlignment="1">
      <alignment horizontal="left" vertical="center" wrapText="1"/>
    </xf>
    <xf numFmtId="0" fontId="9" fillId="4" borderId="25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11" fillId="0" borderId="25" xfId="1" quotePrefix="1" applyFont="1" applyFill="1" applyBorder="1" applyAlignment="1">
      <alignment horizontal="right" vertical="center" wrapText="1"/>
    </xf>
    <xf numFmtId="0" fontId="11" fillId="0" borderId="25" xfId="1" applyFont="1" applyFill="1" applyBorder="1" applyAlignment="1">
      <alignment horizontal="right" vertical="center" wrapText="1"/>
    </xf>
    <xf numFmtId="0" fontId="11" fillId="0" borderId="25" xfId="1" applyFont="1" applyFill="1" applyBorder="1" applyAlignment="1">
      <alignment horizontal="center" vertical="center" wrapText="1"/>
    </xf>
    <xf numFmtId="164" fontId="11" fillId="0" borderId="25" xfId="1" applyNumberFormat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right" vertical="center" wrapText="1"/>
    </xf>
    <xf numFmtId="0" fontId="11" fillId="4" borderId="26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center" vertical="center" wrapText="1"/>
    </xf>
    <xf numFmtId="0" fontId="11" fillId="4" borderId="26" xfId="1" quotePrefix="1" applyFont="1" applyFill="1" applyBorder="1" applyAlignment="1">
      <alignment horizontal="right" vertical="center" wrapText="1"/>
    </xf>
    <xf numFmtId="0" fontId="11" fillId="0" borderId="2" xfId="1" applyFont="1" applyFill="1" applyBorder="1" applyAlignment="1">
      <alignment horizontal="right" vertical="center" wrapText="1"/>
    </xf>
    <xf numFmtId="0" fontId="11" fillId="4" borderId="26" xfId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vertical="center" wrapText="1"/>
    </xf>
    <xf numFmtId="0" fontId="11" fillId="4" borderId="8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vertical="center" wrapText="1"/>
    </xf>
    <xf numFmtId="0" fontId="11" fillId="0" borderId="23" xfId="1" quotePrefix="1" applyFont="1" applyBorder="1" applyAlignment="1">
      <alignment horizontal="right" vertical="center" wrapText="1"/>
    </xf>
    <xf numFmtId="0" fontId="11" fillId="0" borderId="23" xfId="1" applyFont="1" applyBorder="1" applyAlignment="1">
      <alignment horizontal="right" vertical="center" wrapText="1"/>
    </xf>
    <xf numFmtId="0" fontId="11" fillId="4" borderId="2" xfId="1" applyFont="1" applyFill="1" applyBorder="1" applyAlignment="1">
      <alignment vertical="center" wrapText="1"/>
    </xf>
    <xf numFmtId="0" fontId="11" fillId="4" borderId="2" xfId="1" applyFont="1" applyFill="1" applyBorder="1" applyAlignment="1">
      <alignment horizontal="left" vertical="center" wrapText="1"/>
    </xf>
    <xf numFmtId="0" fontId="11" fillId="4" borderId="2" xfId="1" quotePrefix="1" applyFont="1" applyFill="1" applyBorder="1" applyAlignment="1">
      <alignment horizontal="right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9" fillId="0" borderId="27" xfId="1" applyNumberFormat="1" applyFont="1" applyFill="1" applyBorder="1" applyAlignment="1">
      <alignment horizontal="center" vertical="center" wrapText="1"/>
    </xf>
    <xf numFmtId="2" fontId="11" fillId="0" borderId="8" xfId="1" applyNumberFormat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vertical="center" wrapText="1"/>
    </xf>
    <xf numFmtId="2" fontId="11" fillId="0" borderId="23" xfId="1" applyNumberFormat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11" fillId="5" borderId="23" xfId="1" applyFont="1" applyFill="1" applyBorder="1" applyAlignment="1">
      <alignment horizontal="left" vertical="center" wrapText="1"/>
    </xf>
    <xf numFmtId="0" fontId="9" fillId="5" borderId="23" xfId="1" applyFont="1" applyFill="1" applyBorder="1" applyAlignment="1">
      <alignment horizontal="center" vertical="center" wrapText="1"/>
    </xf>
    <xf numFmtId="0" fontId="12" fillId="4" borderId="0" xfId="1" applyFont="1" applyFill="1" applyAlignment="1">
      <alignment horizontal="center" vertical="center" wrapText="1"/>
    </xf>
    <xf numFmtId="164" fontId="11" fillId="4" borderId="23" xfId="1" applyNumberFormat="1" applyFont="1" applyFill="1" applyBorder="1" applyAlignment="1">
      <alignment horizontal="center" vertical="center" wrapText="1"/>
    </xf>
    <xf numFmtId="0" fontId="11" fillId="0" borderId="2" xfId="1" quotePrefix="1" applyFont="1" applyFill="1" applyBorder="1" applyAlignment="1">
      <alignment horizontal="right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0" fontId="9" fillId="6" borderId="23" xfId="1" applyFont="1" applyFill="1" applyBorder="1" applyAlignment="1">
      <alignment horizontal="center" vertical="center" wrapText="1"/>
    </xf>
    <xf numFmtId="0" fontId="14" fillId="4" borderId="23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right" vertical="center"/>
    </xf>
    <xf numFmtId="0" fontId="14" fillId="4" borderId="2" xfId="1" applyFont="1" applyFill="1" applyBorder="1" applyAlignment="1">
      <alignment horizontal="center" vertical="center"/>
    </xf>
    <xf numFmtId="0" fontId="15" fillId="4" borderId="23" xfId="1" applyFont="1" applyFill="1" applyBorder="1" applyAlignment="1">
      <alignment horizontal="left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7" fillId="4" borderId="23" xfId="1" applyFont="1" applyFill="1" applyBorder="1" applyAlignment="1">
      <alignment horizontal="center" vertical="center" wrapText="1"/>
    </xf>
    <xf numFmtId="0" fontId="15" fillId="0" borderId="23" xfId="1" quotePrefix="1" applyFont="1" applyFill="1" applyBorder="1" applyAlignment="1">
      <alignment horizontal="right" vertical="center" wrapText="1"/>
    </xf>
    <xf numFmtId="0" fontId="15" fillId="0" borderId="23" xfId="1" applyFont="1" applyFill="1" applyBorder="1" applyAlignment="1">
      <alignment horizontal="right" vertical="center" wrapText="1"/>
    </xf>
    <xf numFmtId="0" fontId="11" fillId="0" borderId="23" xfId="1" applyFont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0" fontId="11" fillId="4" borderId="8" xfId="1" quotePrefix="1" applyFont="1" applyFill="1" applyBorder="1" applyAlignment="1">
      <alignment horizontal="right" vertical="center" wrapText="1"/>
    </xf>
    <xf numFmtId="0" fontId="2" fillId="0" borderId="23" xfId="1" quotePrefix="1" applyBorder="1" applyAlignment="1">
      <alignment horizontal="right"/>
    </xf>
    <xf numFmtId="0" fontId="2" fillId="0" borderId="23" xfId="1" applyBorder="1" applyAlignment="1">
      <alignment horizontal="right"/>
    </xf>
    <xf numFmtId="0" fontId="2" fillId="0" borderId="23" xfId="1" applyBorder="1" applyAlignment="1">
      <alignment horizontal="center"/>
    </xf>
    <xf numFmtId="0" fontId="20" fillId="0" borderId="23" xfId="1" quotePrefix="1" applyFont="1" applyBorder="1" applyAlignment="1">
      <alignment horizontal="right"/>
    </xf>
    <xf numFmtId="0" fontId="20" fillId="0" borderId="23" xfId="1" applyFont="1" applyBorder="1" applyAlignment="1">
      <alignment horizontal="right"/>
    </xf>
    <xf numFmtId="0" fontId="20" fillId="0" borderId="23" xfId="1" applyFont="1" applyBorder="1" applyAlignment="1">
      <alignment horizontal="center"/>
    </xf>
    <xf numFmtId="0" fontId="2" fillId="0" borderId="2" xfId="1" quotePrefix="1" applyBorder="1" applyAlignment="1">
      <alignment horizontal="right"/>
    </xf>
    <xf numFmtId="0" fontId="2" fillId="0" borderId="2" xfId="1" applyBorder="1" applyAlignment="1">
      <alignment horizontal="right"/>
    </xf>
    <xf numFmtId="0" fontId="2" fillId="0" borderId="2" xfId="1" applyBorder="1" applyAlignment="1">
      <alignment horizontal="center" wrapText="1"/>
    </xf>
    <xf numFmtId="0" fontId="12" fillId="4" borderId="0" xfId="1" applyFont="1" applyFill="1" applyAlignment="1">
      <alignment horizontal="center"/>
    </xf>
    <xf numFmtId="0" fontId="12" fillId="4" borderId="0" xfId="1" applyFont="1" applyFill="1" applyAlignment="1">
      <alignment horizontal="left"/>
    </xf>
    <xf numFmtId="0" fontId="10" fillId="4" borderId="0" xfId="1" applyFont="1" applyFill="1" applyAlignment="1">
      <alignment horizontal="center"/>
    </xf>
    <xf numFmtId="1" fontId="12" fillId="4" borderId="0" xfId="1" applyNumberFormat="1" applyFont="1" applyFill="1" applyAlignment="1">
      <alignment horizontal="center"/>
    </xf>
  </cellXfs>
  <cellStyles count="6">
    <cellStyle name="Comma 2 5" xfId="2"/>
    <cellStyle name="Normal" xfId="0" builtinId="0"/>
    <cellStyle name="Normal 2" xfId="1"/>
    <cellStyle name="Normal 2 2" xfId="3"/>
    <cellStyle name="Normal 2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pha\AMBASADOR%20SALARY%20D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BINED SALARY"/>
      <sheetName val="TRANSFER"/>
      <sheetName val="NEFT"/>
      <sheetName val="NEFT 2"/>
      <sheetName val="SALARY CHEQUE"/>
      <sheetName val="OT CHEQUE"/>
      <sheetName val="OVERTIME TRANSFER"/>
      <sheetName val="OT NEFT"/>
      <sheetName val="OPERATION"/>
      <sheetName val="CUTTLERY"/>
      <sheetName val="HYGIENE"/>
      <sheetName val="HYGIENE (2)"/>
      <sheetName val="PRODUCTION 1"/>
      <sheetName val="PRODUCTION 2"/>
      <sheetName val="PRODUCTION 3"/>
      <sheetName val="PRODUCTION 4"/>
      <sheetName val="OVERTI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217"/>
  <sheetViews>
    <sheetView showGridLines="0" tabSelected="1" zoomScale="90" zoomScaleNormal="90" zoomScaleSheetLayoutView="90" workbookViewId="0">
      <pane xSplit="4" ySplit="6" topLeftCell="E7" activePane="bottomRight" state="frozen"/>
      <selection activeCell="R10" sqref="R10"/>
      <selection pane="topRight" activeCell="R10" sqref="R10"/>
      <selection pane="bottomLeft" activeCell="R10" sqref="R10"/>
      <selection pane="bottomRight" activeCell="A8" sqref="A8"/>
    </sheetView>
  </sheetViews>
  <sheetFormatPr defaultColWidth="9.1796875" defaultRowHeight="11.5" x14ac:dyDescent="0.25"/>
  <cols>
    <col min="1" max="1" width="6.54296875" style="125" customWidth="1"/>
    <col min="2" max="2" width="19.81640625" style="126" customWidth="1"/>
    <col min="3" max="3" width="20.1796875" style="126" customWidth="1"/>
    <col min="4" max="4" width="10.54296875" style="125" hidden="1" customWidth="1"/>
    <col min="5" max="5" width="10.54296875" style="125" customWidth="1"/>
    <col min="6" max="6" width="7.1796875" style="127" customWidth="1"/>
    <col min="7" max="7" width="16.81640625" style="125" customWidth="1"/>
    <col min="8" max="8" width="15" style="125" customWidth="1"/>
    <col min="9" max="9" width="14.81640625" style="125" customWidth="1"/>
    <col min="10" max="10" width="8.7265625" style="125" customWidth="1"/>
    <col min="11" max="12" width="8.453125" style="125" customWidth="1"/>
    <col min="13" max="13" width="5.7265625" style="125" customWidth="1"/>
    <col min="14" max="16" width="8.1796875" style="125" customWidth="1"/>
    <col min="17" max="17" width="9.1796875" style="125" customWidth="1"/>
    <col min="18" max="18" width="8.7265625" style="125" customWidth="1"/>
    <col min="19" max="19" width="7.81640625" style="125" customWidth="1"/>
    <col min="20" max="20" width="8" style="125" customWidth="1"/>
    <col min="21" max="21" width="8.54296875" style="125" customWidth="1"/>
    <col min="22" max="22" width="6.81640625" style="125" hidden="1" customWidth="1"/>
    <col min="23" max="23" width="6.54296875" style="125" customWidth="1"/>
    <col min="24" max="25" width="9" style="125" customWidth="1"/>
    <col min="26" max="26" width="8.1796875" style="125" customWidth="1"/>
    <col min="27" max="27" width="7.54296875" style="125" customWidth="1"/>
    <col min="28" max="28" width="7.81640625" style="125" customWidth="1"/>
    <col min="29" max="29" width="10.26953125" style="125" customWidth="1"/>
    <col min="30" max="30" width="8.81640625" style="125" customWidth="1"/>
    <col min="31" max="41" width="9.1796875" style="125" customWidth="1"/>
    <col min="42" max="16384" width="9.1796875" style="125"/>
  </cols>
  <sheetData>
    <row r="1" spans="1:30" s="2" customFormat="1" ht="2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s="2" customFormat="1" ht="22.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0" s="2" customFormat="1" ht="22.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0" s="2" customFormat="1" ht="28.5" customHeight="1" thickBot="1" x14ac:dyDescent="0.4">
      <c r="A4" s="5" t="s">
        <v>2</v>
      </c>
      <c r="B4" s="5"/>
      <c r="C4" s="5"/>
      <c r="D4" s="5"/>
      <c r="E4" s="5"/>
      <c r="F4" s="5"/>
      <c r="G4" s="6" t="s">
        <v>3</v>
      </c>
      <c r="H4" s="6"/>
      <c r="I4" s="7"/>
      <c r="J4" s="7"/>
      <c r="K4" s="7"/>
      <c r="L4" s="7"/>
      <c r="M4" s="7"/>
      <c r="N4" s="7"/>
      <c r="O4" s="7"/>
      <c r="P4" s="7"/>
      <c r="Q4" s="7"/>
      <c r="R4" s="8" t="s">
        <v>4</v>
      </c>
      <c r="S4" s="9"/>
      <c r="T4" s="9"/>
      <c r="U4" s="9"/>
      <c r="V4" s="9"/>
      <c r="W4" s="9"/>
      <c r="X4" s="9"/>
      <c r="Y4" s="9"/>
      <c r="Z4" s="9"/>
      <c r="AA4" s="9"/>
      <c r="AB4" s="9"/>
      <c r="AC4" s="6"/>
    </row>
    <row r="5" spans="1:30" s="21" customFormat="1" ht="12.5" x14ac:dyDescent="0.35">
      <c r="A5" s="10" t="s">
        <v>5</v>
      </c>
      <c r="B5" s="10" t="s">
        <v>6</v>
      </c>
      <c r="C5" s="11" t="s">
        <v>7</v>
      </c>
      <c r="D5" s="12" t="s">
        <v>8</v>
      </c>
      <c r="E5" s="12" t="s">
        <v>8</v>
      </c>
      <c r="F5" s="12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4" t="s">
        <v>15</v>
      </c>
      <c r="M5" s="12" t="s">
        <v>16</v>
      </c>
      <c r="N5" s="12" t="s">
        <v>17</v>
      </c>
      <c r="O5" s="12"/>
      <c r="P5" s="15"/>
      <c r="Q5" s="16"/>
      <c r="R5" s="11" t="s">
        <v>18</v>
      </c>
      <c r="S5" s="17" t="s">
        <v>19</v>
      </c>
      <c r="T5" s="18"/>
      <c r="U5" s="18"/>
      <c r="V5" s="18"/>
      <c r="W5" s="19"/>
      <c r="X5" s="12" t="s">
        <v>20</v>
      </c>
      <c r="Y5" s="11" t="s">
        <v>18</v>
      </c>
      <c r="Z5" s="15" t="s">
        <v>21</v>
      </c>
      <c r="AA5" s="18"/>
      <c r="AB5" s="12" t="s">
        <v>22</v>
      </c>
      <c r="AC5" s="20" t="s">
        <v>23</v>
      </c>
    </row>
    <row r="6" spans="1:30" s="21" customFormat="1" ht="34.5" customHeight="1" thickBot="1" x14ac:dyDescent="0.4">
      <c r="A6" s="22"/>
      <c r="B6" s="22"/>
      <c r="C6" s="23"/>
      <c r="D6" s="24"/>
      <c r="E6" s="24"/>
      <c r="F6" s="24"/>
      <c r="G6" s="25"/>
      <c r="H6" s="25"/>
      <c r="I6" s="25"/>
      <c r="J6" s="25"/>
      <c r="K6" s="25"/>
      <c r="L6" s="26"/>
      <c r="M6" s="24"/>
      <c r="N6" s="27" t="s">
        <v>24</v>
      </c>
      <c r="O6" s="27" t="s">
        <v>25</v>
      </c>
      <c r="P6" s="27" t="s">
        <v>26</v>
      </c>
      <c r="Q6" s="27" t="s">
        <v>27</v>
      </c>
      <c r="R6" s="23"/>
      <c r="S6" s="28" t="s">
        <v>24</v>
      </c>
      <c r="T6" s="27" t="s">
        <v>25</v>
      </c>
      <c r="U6" s="27" t="s">
        <v>26</v>
      </c>
      <c r="V6" s="27" t="s">
        <v>28</v>
      </c>
      <c r="W6" s="27" t="s">
        <v>29</v>
      </c>
      <c r="X6" s="24"/>
      <c r="Y6" s="23"/>
      <c r="Z6" s="27" t="s">
        <v>30</v>
      </c>
      <c r="AA6" s="27" t="s">
        <v>31</v>
      </c>
      <c r="AB6" s="24"/>
      <c r="AC6" s="29"/>
    </row>
    <row r="7" spans="1:30" s="43" customFormat="1" ht="42.65" customHeight="1" x14ac:dyDescent="0.35">
      <c r="A7" s="30">
        <v>1</v>
      </c>
      <c r="B7" s="31" t="s">
        <v>32</v>
      </c>
      <c r="C7" s="31" t="s">
        <v>33</v>
      </c>
      <c r="D7" s="32" t="s">
        <v>34</v>
      </c>
      <c r="E7" s="33" t="s">
        <v>35</v>
      </c>
      <c r="F7" s="32" t="s">
        <v>36</v>
      </c>
      <c r="G7" s="34" t="s">
        <v>37</v>
      </c>
      <c r="H7" s="35" t="s">
        <v>38</v>
      </c>
      <c r="I7" s="36" t="s">
        <v>39</v>
      </c>
      <c r="J7" s="37">
        <v>20</v>
      </c>
      <c r="K7" s="37">
        <v>2</v>
      </c>
      <c r="L7" s="38">
        <f>J7+K7</f>
        <v>22</v>
      </c>
      <c r="M7" s="36">
        <v>1</v>
      </c>
      <c r="N7" s="32">
        <v>9230</v>
      </c>
      <c r="O7" s="39">
        <v>9235</v>
      </c>
      <c r="P7" s="39">
        <v>4617</v>
      </c>
      <c r="Q7" s="40">
        <f t="shared" ref="Q7:Q36" si="0">+N7+O7+P7</f>
        <v>23082</v>
      </c>
      <c r="R7" s="32">
        <f t="shared" ref="R7:R36" si="1">SUM(N7+P7)</f>
        <v>13847</v>
      </c>
      <c r="S7" s="41">
        <f>N7/31*L7</f>
        <v>6550.322580645161</v>
      </c>
      <c r="T7" s="41">
        <f>O7/31*L7</f>
        <v>6553.8709677419347</v>
      </c>
      <c r="U7" s="41">
        <f>P7/31*L7</f>
        <v>3276.5806451612902</v>
      </c>
      <c r="V7" s="41">
        <v>0</v>
      </c>
      <c r="W7" s="41">
        <f>Q7/31*M7</f>
        <v>744.58064516129036</v>
      </c>
      <c r="X7" s="41">
        <f>+S7+T7+U7+V7+W7</f>
        <v>17125.354838709674</v>
      </c>
      <c r="Y7" s="41">
        <f>R7/31*L7</f>
        <v>9826.9032258064526</v>
      </c>
      <c r="Z7" s="41">
        <f>Y7*12/100</f>
        <v>1179.2283870967742</v>
      </c>
      <c r="AA7" s="41">
        <v>0</v>
      </c>
      <c r="AB7" s="41">
        <f t="shared" ref="AB7:AB70" si="2">Z7+AA7</f>
        <v>1179.2283870967742</v>
      </c>
      <c r="AC7" s="42">
        <f t="shared" ref="AC7:AC70" si="3">SUM(X7-AB7)</f>
        <v>15946.126451612899</v>
      </c>
    </row>
    <row r="8" spans="1:30" s="43" customFormat="1" ht="42.65" customHeight="1" thickBot="1" x14ac:dyDescent="0.4">
      <c r="A8" s="44">
        <v>2</v>
      </c>
      <c r="B8" s="45" t="s">
        <v>40</v>
      </c>
      <c r="C8" s="45" t="s">
        <v>41</v>
      </c>
      <c r="D8" s="46" t="s">
        <v>42</v>
      </c>
      <c r="E8" s="47" t="s">
        <v>43</v>
      </c>
      <c r="F8" s="48" t="s">
        <v>44</v>
      </c>
      <c r="G8" s="49" t="s">
        <v>45</v>
      </c>
      <c r="H8" s="49" t="s">
        <v>46</v>
      </c>
      <c r="I8" s="50" t="s">
        <v>47</v>
      </c>
      <c r="J8" s="51">
        <v>26</v>
      </c>
      <c r="K8" s="51">
        <v>5</v>
      </c>
      <c r="L8" s="51">
        <f>J8+K8</f>
        <v>31</v>
      </c>
      <c r="M8" s="50">
        <v>1</v>
      </c>
      <c r="N8" s="48">
        <v>7700</v>
      </c>
      <c r="O8" s="52">
        <v>7001</v>
      </c>
      <c r="P8" s="52">
        <v>4578</v>
      </c>
      <c r="Q8" s="53">
        <f t="shared" si="0"/>
        <v>19279</v>
      </c>
      <c r="R8" s="47">
        <f t="shared" si="1"/>
        <v>12278</v>
      </c>
      <c r="S8" s="54">
        <f>N8/31*L8</f>
        <v>7700</v>
      </c>
      <c r="T8" s="54">
        <f>O8/31*L8</f>
        <v>7001</v>
      </c>
      <c r="U8" s="54">
        <f>P8/31*L8</f>
        <v>4578</v>
      </c>
      <c r="V8" s="54">
        <v>0</v>
      </c>
      <c r="W8" s="54">
        <f>Q8/31*M8</f>
        <v>621.90322580645159</v>
      </c>
      <c r="X8" s="54">
        <f t="shared" ref="X8:X71" si="4">+S8+T8+U8+V8+W8</f>
        <v>19900.903225806451</v>
      </c>
      <c r="Y8" s="54">
        <f>R8/31*L8</f>
        <v>12278</v>
      </c>
      <c r="Z8" s="54">
        <f t="shared" ref="Z8:Z71" si="5">Y8*12/100</f>
        <v>1473.36</v>
      </c>
      <c r="AA8" s="54">
        <f>ROUNDUP((X8*0.75/100),0)</f>
        <v>150</v>
      </c>
      <c r="AB8" s="54">
        <f t="shared" si="2"/>
        <v>1623.36</v>
      </c>
      <c r="AC8" s="55">
        <f t="shared" si="3"/>
        <v>18277.54322580645</v>
      </c>
      <c r="AD8" s="56"/>
    </row>
    <row r="9" spans="1:30" s="43" customFormat="1" ht="42.65" customHeight="1" x14ac:dyDescent="0.35">
      <c r="A9" s="30">
        <v>3</v>
      </c>
      <c r="B9" s="45" t="s">
        <v>48</v>
      </c>
      <c r="C9" s="45" t="s">
        <v>49</v>
      </c>
      <c r="D9" s="46" t="s">
        <v>50</v>
      </c>
      <c r="E9" s="47" t="s">
        <v>51</v>
      </c>
      <c r="F9" s="48" t="s">
        <v>44</v>
      </c>
      <c r="G9" s="49" t="s">
        <v>52</v>
      </c>
      <c r="H9" s="57" t="s">
        <v>53</v>
      </c>
      <c r="I9" s="50" t="s">
        <v>39</v>
      </c>
      <c r="J9" s="51">
        <v>23</v>
      </c>
      <c r="K9" s="51">
        <v>4</v>
      </c>
      <c r="L9" s="51">
        <f t="shared" ref="L9:L42" si="6">J9+K9</f>
        <v>27</v>
      </c>
      <c r="M9" s="50">
        <v>1</v>
      </c>
      <c r="N9" s="48">
        <v>7700</v>
      </c>
      <c r="O9" s="52">
        <v>7001</v>
      </c>
      <c r="P9" s="52">
        <v>4578</v>
      </c>
      <c r="Q9" s="53">
        <f t="shared" si="0"/>
        <v>19279</v>
      </c>
      <c r="R9" s="47">
        <f t="shared" si="1"/>
        <v>12278</v>
      </c>
      <c r="S9" s="54">
        <f t="shared" ref="S9:S42" si="7">N9/31*L9</f>
        <v>6706.4516129032254</v>
      </c>
      <c r="T9" s="54">
        <f t="shared" ref="T9:T42" si="8">O9/31*L9</f>
        <v>6097.6451612903229</v>
      </c>
      <c r="U9" s="54">
        <f t="shared" ref="U9:U42" si="9">P9/31*L9</f>
        <v>3987.2903225806454</v>
      </c>
      <c r="V9" s="54">
        <v>0</v>
      </c>
      <c r="W9" s="54">
        <f t="shared" ref="W9:W42" si="10">Q9/31*M9</f>
        <v>621.90322580645159</v>
      </c>
      <c r="X9" s="54">
        <f t="shared" si="4"/>
        <v>17413.290322580644</v>
      </c>
      <c r="Y9" s="54">
        <f t="shared" ref="Y9:Y42" si="11">R9/31*L9</f>
        <v>10693.741935483871</v>
      </c>
      <c r="Z9" s="54">
        <f t="shared" si="5"/>
        <v>1283.2490322580645</v>
      </c>
      <c r="AA9" s="54">
        <f t="shared" ref="AA9:AA53" si="12">ROUNDUP((X9*0.75/100),0)</f>
        <v>131</v>
      </c>
      <c r="AB9" s="54">
        <f t="shared" si="2"/>
        <v>1414.2490322580645</v>
      </c>
      <c r="AC9" s="55">
        <f t="shared" si="3"/>
        <v>15999.041290322579</v>
      </c>
      <c r="AD9" s="56"/>
    </row>
    <row r="10" spans="1:30" s="43" customFormat="1" ht="42.65" customHeight="1" thickBot="1" x14ac:dyDescent="0.4">
      <c r="A10" s="44">
        <v>4</v>
      </c>
      <c r="B10" s="45" t="s">
        <v>54</v>
      </c>
      <c r="C10" s="45" t="s">
        <v>55</v>
      </c>
      <c r="D10" s="46" t="s">
        <v>56</v>
      </c>
      <c r="E10" s="47" t="s">
        <v>57</v>
      </c>
      <c r="F10" s="48" t="s">
        <v>58</v>
      </c>
      <c r="G10" s="49" t="s">
        <v>59</v>
      </c>
      <c r="H10" s="57" t="s">
        <v>38</v>
      </c>
      <c r="I10" s="50" t="s">
        <v>39</v>
      </c>
      <c r="J10" s="51">
        <v>18</v>
      </c>
      <c r="K10" s="51">
        <v>3</v>
      </c>
      <c r="L10" s="51">
        <f t="shared" si="6"/>
        <v>21</v>
      </c>
      <c r="M10" s="50">
        <v>1</v>
      </c>
      <c r="N10" s="47">
        <v>7000</v>
      </c>
      <c r="O10" s="52">
        <v>8779</v>
      </c>
      <c r="P10" s="52">
        <v>3500</v>
      </c>
      <c r="Q10" s="53">
        <f t="shared" si="0"/>
        <v>19279</v>
      </c>
      <c r="R10" s="47">
        <f t="shared" si="1"/>
        <v>10500</v>
      </c>
      <c r="S10" s="54">
        <f t="shared" si="7"/>
        <v>4741.9354838709678</v>
      </c>
      <c r="T10" s="54">
        <f t="shared" si="8"/>
        <v>5947.0645161290322</v>
      </c>
      <c r="U10" s="54">
        <f t="shared" si="9"/>
        <v>2370.9677419354839</v>
      </c>
      <c r="V10" s="54">
        <v>0</v>
      </c>
      <c r="W10" s="54">
        <f t="shared" si="10"/>
        <v>621.90322580645159</v>
      </c>
      <c r="X10" s="54">
        <f t="shared" si="4"/>
        <v>13681.870967741936</v>
      </c>
      <c r="Y10" s="54">
        <f t="shared" si="11"/>
        <v>7112.9032258064508</v>
      </c>
      <c r="Z10" s="54">
        <f t="shared" si="5"/>
        <v>853.54838709677415</v>
      </c>
      <c r="AA10" s="54">
        <f t="shared" si="12"/>
        <v>103</v>
      </c>
      <c r="AB10" s="54">
        <f t="shared" si="2"/>
        <v>956.54838709677415</v>
      </c>
      <c r="AC10" s="55">
        <f t="shared" si="3"/>
        <v>12725.322580645161</v>
      </c>
    </row>
    <row r="11" spans="1:30" s="43" customFormat="1" ht="42.65" customHeight="1" x14ac:dyDescent="0.35">
      <c r="A11" s="30">
        <v>5</v>
      </c>
      <c r="B11" s="45" t="s">
        <v>60</v>
      </c>
      <c r="C11" s="45" t="s">
        <v>61</v>
      </c>
      <c r="D11" s="46" t="s">
        <v>62</v>
      </c>
      <c r="E11" s="47" t="s">
        <v>63</v>
      </c>
      <c r="F11" s="48" t="s">
        <v>58</v>
      </c>
      <c r="G11" s="49" t="s">
        <v>64</v>
      </c>
      <c r="H11" s="57" t="s">
        <v>38</v>
      </c>
      <c r="I11" s="50" t="s">
        <v>39</v>
      </c>
      <c r="J11" s="51">
        <v>27</v>
      </c>
      <c r="K11" s="51">
        <v>4</v>
      </c>
      <c r="L11" s="51">
        <f t="shared" si="6"/>
        <v>31</v>
      </c>
      <c r="M11" s="50">
        <v>1</v>
      </c>
      <c r="N11" s="47">
        <v>7000</v>
      </c>
      <c r="O11" s="52">
        <v>8779</v>
      </c>
      <c r="P11" s="52">
        <v>3500</v>
      </c>
      <c r="Q11" s="53">
        <f t="shared" si="0"/>
        <v>19279</v>
      </c>
      <c r="R11" s="47">
        <f t="shared" si="1"/>
        <v>10500</v>
      </c>
      <c r="S11" s="54">
        <f t="shared" si="7"/>
        <v>7000</v>
      </c>
      <c r="T11" s="54">
        <f t="shared" si="8"/>
        <v>8779</v>
      </c>
      <c r="U11" s="54">
        <f t="shared" si="9"/>
        <v>3500</v>
      </c>
      <c r="V11" s="54">
        <v>0</v>
      </c>
      <c r="W11" s="54">
        <f t="shared" si="10"/>
        <v>621.90322580645159</v>
      </c>
      <c r="X11" s="54">
        <f t="shared" si="4"/>
        <v>19900.903225806451</v>
      </c>
      <c r="Y11" s="54">
        <f t="shared" si="11"/>
        <v>10500</v>
      </c>
      <c r="Z11" s="54">
        <f t="shared" si="5"/>
        <v>1260</v>
      </c>
      <c r="AA11" s="54">
        <f t="shared" si="12"/>
        <v>150</v>
      </c>
      <c r="AB11" s="54">
        <f t="shared" si="2"/>
        <v>1410</v>
      </c>
      <c r="AC11" s="55">
        <f t="shared" si="3"/>
        <v>18490.903225806451</v>
      </c>
    </row>
    <row r="12" spans="1:30" s="43" customFormat="1" ht="42.65" customHeight="1" thickBot="1" x14ac:dyDescent="0.4">
      <c r="A12" s="44">
        <v>6</v>
      </c>
      <c r="B12" s="45" t="s">
        <v>65</v>
      </c>
      <c r="C12" s="45" t="s">
        <v>66</v>
      </c>
      <c r="D12" s="48" t="s">
        <v>67</v>
      </c>
      <c r="E12" s="46" t="s">
        <v>68</v>
      </c>
      <c r="F12" s="48" t="s">
        <v>69</v>
      </c>
      <c r="G12" s="49" t="s">
        <v>70</v>
      </c>
      <c r="H12" s="57" t="s">
        <v>71</v>
      </c>
      <c r="I12" s="50" t="s">
        <v>72</v>
      </c>
      <c r="J12" s="51">
        <v>26.5</v>
      </c>
      <c r="K12" s="51">
        <v>4</v>
      </c>
      <c r="L12" s="51">
        <f t="shared" si="6"/>
        <v>30.5</v>
      </c>
      <c r="M12" s="50">
        <v>1</v>
      </c>
      <c r="N12" s="47">
        <v>7000</v>
      </c>
      <c r="O12" s="50">
        <v>6994</v>
      </c>
      <c r="P12" s="50">
        <v>3500</v>
      </c>
      <c r="Q12" s="47">
        <f>+N12+O12+P12</f>
        <v>17494</v>
      </c>
      <c r="R12" s="47">
        <f>SUM(N12+P12)</f>
        <v>10500</v>
      </c>
      <c r="S12" s="54">
        <f t="shared" si="7"/>
        <v>6887.0967741935483</v>
      </c>
      <c r="T12" s="54">
        <f t="shared" si="8"/>
        <v>6881.1935483870975</v>
      </c>
      <c r="U12" s="54">
        <f t="shared" si="9"/>
        <v>3443.5483870967741</v>
      </c>
      <c r="V12" s="54">
        <v>0</v>
      </c>
      <c r="W12" s="54">
        <f t="shared" si="10"/>
        <v>564.32258064516134</v>
      </c>
      <c r="X12" s="54">
        <f t="shared" si="4"/>
        <v>17776.161290322583</v>
      </c>
      <c r="Y12" s="54">
        <f t="shared" si="11"/>
        <v>10330.645161290322</v>
      </c>
      <c r="Z12" s="54">
        <f t="shared" si="5"/>
        <v>1239.6774193548385</v>
      </c>
      <c r="AA12" s="54">
        <f t="shared" si="12"/>
        <v>134</v>
      </c>
      <c r="AB12" s="54">
        <f t="shared" si="2"/>
        <v>1373.6774193548385</v>
      </c>
      <c r="AC12" s="55">
        <f t="shared" si="3"/>
        <v>16402.483870967746</v>
      </c>
    </row>
    <row r="13" spans="1:30" s="43" customFormat="1" ht="42.65" customHeight="1" x14ac:dyDescent="0.35">
      <c r="A13" s="30">
        <v>7</v>
      </c>
      <c r="B13" s="45" t="s">
        <v>73</v>
      </c>
      <c r="C13" s="45" t="s">
        <v>74</v>
      </c>
      <c r="D13" s="48" t="s">
        <v>75</v>
      </c>
      <c r="E13" s="47" t="s">
        <v>76</v>
      </c>
      <c r="F13" s="48" t="s">
        <v>58</v>
      </c>
      <c r="G13" s="49" t="s">
        <v>77</v>
      </c>
      <c r="H13" s="57" t="s">
        <v>78</v>
      </c>
      <c r="I13" s="50" t="s">
        <v>39</v>
      </c>
      <c r="J13" s="51">
        <v>27</v>
      </c>
      <c r="K13" s="51">
        <v>4</v>
      </c>
      <c r="L13" s="51">
        <f t="shared" si="6"/>
        <v>31</v>
      </c>
      <c r="M13" s="50">
        <v>1</v>
      </c>
      <c r="N13" s="47">
        <v>7000</v>
      </c>
      <c r="O13" s="50">
        <v>6994</v>
      </c>
      <c r="P13" s="50">
        <v>3500</v>
      </c>
      <c r="Q13" s="47">
        <f t="shared" si="0"/>
        <v>17494</v>
      </c>
      <c r="R13" s="47">
        <f t="shared" si="1"/>
        <v>10500</v>
      </c>
      <c r="S13" s="54">
        <f t="shared" si="7"/>
        <v>7000</v>
      </c>
      <c r="T13" s="54">
        <f t="shared" si="8"/>
        <v>6994</v>
      </c>
      <c r="U13" s="54">
        <f t="shared" si="9"/>
        <v>3500</v>
      </c>
      <c r="V13" s="54">
        <v>0</v>
      </c>
      <c r="W13" s="54">
        <f t="shared" si="10"/>
        <v>564.32258064516134</v>
      </c>
      <c r="X13" s="54">
        <f t="shared" si="4"/>
        <v>18058.322580645163</v>
      </c>
      <c r="Y13" s="54">
        <f t="shared" si="11"/>
        <v>10500</v>
      </c>
      <c r="Z13" s="54">
        <f t="shared" si="5"/>
        <v>1260</v>
      </c>
      <c r="AA13" s="54">
        <f t="shared" si="12"/>
        <v>136</v>
      </c>
      <c r="AB13" s="54">
        <f t="shared" si="2"/>
        <v>1396</v>
      </c>
      <c r="AC13" s="55">
        <f t="shared" si="3"/>
        <v>16662.322580645163</v>
      </c>
    </row>
    <row r="14" spans="1:30" s="43" customFormat="1" ht="42.65" customHeight="1" thickBot="1" x14ac:dyDescent="0.4">
      <c r="A14" s="44">
        <v>8</v>
      </c>
      <c r="B14" s="45" t="s">
        <v>79</v>
      </c>
      <c r="C14" s="45" t="s">
        <v>80</v>
      </c>
      <c r="D14" s="48" t="s">
        <v>81</v>
      </c>
      <c r="E14" s="47" t="s">
        <v>82</v>
      </c>
      <c r="F14" s="48" t="s">
        <v>58</v>
      </c>
      <c r="G14" s="49" t="s">
        <v>83</v>
      </c>
      <c r="H14" s="57" t="s">
        <v>38</v>
      </c>
      <c r="I14" s="50" t="s">
        <v>39</v>
      </c>
      <c r="J14" s="51">
        <v>25</v>
      </c>
      <c r="K14" s="51">
        <v>5</v>
      </c>
      <c r="L14" s="51">
        <f t="shared" si="6"/>
        <v>30</v>
      </c>
      <c r="M14" s="50">
        <v>1</v>
      </c>
      <c r="N14" s="47">
        <v>7000</v>
      </c>
      <c r="O14" s="50">
        <v>6994</v>
      </c>
      <c r="P14" s="50">
        <v>3500</v>
      </c>
      <c r="Q14" s="47">
        <f t="shared" si="0"/>
        <v>17494</v>
      </c>
      <c r="R14" s="47">
        <f t="shared" si="1"/>
        <v>10500</v>
      </c>
      <c r="S14" s="54">
        <f t="shared" si="7"/>
        <v>6774.1935483870966</v>
      </c>
      <c r="T14" s="54">
        <f t="shared" si="8"/>
        <v>6768.3870967741941</v>
      </c>
      <c r="U14" s="54">
        <f t="shared" si="9"/>
        <v>3387.0967741935483</v>
      </c>
      <c r="V14" s="54">
        <v>0</v>
      </c>
      <c r="W14" s="54">
        <f t="shared" si="10"/>
        <v>564.32258064516134</v>
      </c>
      <c r="X14" s="54">
        <f t="shared" si="4"/>
        <v>17494.000000000004</v>
      </c>
      <c r="Y14" s="54">
        <f t="shared" si="11"/>
        <v>10161.290322580644</v>
      </c>
      <c r="Z14" s="54">
        <f t="shared" si="5"/>
        <v>1219.3548387096773</v>
      </c>
      <c r="AA14" s="54">
        <f t="shared" si="12"/>
        <v>132</v>
      </c>
      <c r="AB14" s="54">
        <f t="shared" si="2"/>
        <v>1351.3548387096773</v>
      </c>
      <c r="AC14" s="55">
        <f t="shared" si="3"/>
        <v>16142.645161290326</v>
      </c>
    </row>
    <row r="15" spans="1:30" s="43" customFormat="1" ht="42.65" customHeight="1" x14ac:dyDescent="0.35">
      <c r="A15" s="30">
        <v>9</v>
      </c>
      <c r="B15" s="45" t="s">
        <v>84</v>
      </c>
      <c r="C15" s="45" t="s">
        <v>85</v>
      </c>
      <c r="D15" s="48" t="s">
        <v>86</v>
      </c>
      <c r="E15" s="47" t="s">
        <v>87</v>
      </c>
      <c r="F15" s="48" t="s">
        <v>58</v>
      </c>
      <c r="G15" s="49" t="s">
        <v>88</v>
      </c>
      <c r="H15" s="57" t="s">
        <v>89</v>
      </c>
      <c r="I15" s="50" t="s">
        <v>72</v>
      </c>
      <c r="J15" s="51">
        <v>25</v>
      </c>
      <c r="K15" s="51">
        <v>5</v>
      </c>
      <c r="L15" s="51">
        <f t="shared" si="6"/>
        <v>30</v>
      </c>
      <c r="M15" s="50">
        <v>1</v>
      </c>
      <c r="N15" s="47">
        <v>7000</v>
      </c>
      <c r="O15" s="50">
        <v>6994</v>
      </c>
      <c r="P15" s="50">
        <v>3500</v>
      </c>
      <c r="Q15" s="47">
        <f t="shared" si="0"/>
        <v>17494</v>
      </c>
      <c r="R15" s="47">
        <f t="shared" si="1"/>
        <v>10500</v>
      </c>
      <c r="S15" s="54">
        <f t="shared" si="7"/>
        <v>6774.1935483870966</v>
      </c>
      <c r="T15" s="54">
        <f t="shared" si="8"/>
        <v>6768.3870967741941</v>
      </c>
      <c r="U15" s="54">
        <f t="shared" si="9"/>
        <v>3387.0967741935483</v>
      </c>
      <c r="V15" s="54">
        <v>0</v>
      </c>
      <c r="W15" s="54">
        <f t="shared" si="10"/>
        <v>564.32258064516134</v>
      </c>
      <c r="X15" s="54">
        <f t="shared" si="4"/>
        <v>17494.000000000004</v>
      </c>
      <c r="Y15" s="54">
        <f t="shared" si="11"/>
        <v>10161.290322580644</v>
      </c>
      <c r="Z15" s="54">
        <f t="shared" si="5"/>
        <v>1219.3548387096773</v>
      </c>
      <c r="AA15" s="54">
        <f t="shared" si="12"/>
        <v>132</v>
      </c>
      <c r="AB15" s="54">
        <f t="shared" si="2"/>
        <v>1351.3548387096773</v>
      </c>
      <c r="AC15" s="55">
        <f t="shared" si="3"/>
        <v>16142.645161290326</v>
      </c>
    </row>
    <row r="16" spans="1:30" s="43" customFormat="1" ht="42.65" customHeight="1" thickBot="1" x14ac:dyDescent="0.4">
      <c r="A16" s="44">
        <v>10</v>
      </c>
      <c r="B16" s="45" t="s">
        <v>90</v>
      </c>
      <c r="C16" s="58" t="s">
        <v>91</v>
      </c>
      <c r="D16" s="47" t="s">
        <v>92</v>
      </c>
      <c r="E16" s="46" t="s">
        <v>93</v>
      </c>
      <c r="F16" s="48" t="s">
        <v>58</v>
      </c>
      <c r="G16" s="59" t="s">
        <v>94</v>
      </c>
      <c r="H16" s="60" t="s">
        <v>95</v>
      </c>
      <c r="I16" s="61" t="s">
        <v>96</v>
      </c>
      <c r="J16" s="51">
        <v>26</v>
      </c>
      <c r="K16" s="51">
        <v>5</v>
      </c>
      <c r="L16" s="51">
        <f t="shared" si="6"/>
        <v>31</v>
      </c>
      <c r="M16" s="50">
        <v>1</v>
      </c>
      <c r="N16" s="47">
        <v>7000</v>
      </c>
      <c r="O16" s="50">
        <v>6994</v>
      </c>
      <c r="P16" s="50">
        <v>3500</v>
      </c>
      <c r="Q16" s="47">
        <f t="shared" si="0"/>
        <v>17494</v>
      </c>
      <c r="R16" s="47">
        <f t="shared" si="1"/>
        <v>10500</v>
      </c>
      <c r="S16" s="54">
        <f t="shared" si="7"/>
        <v>7000</v>
      </c>
      <c r="T16" s="54">
        <f t="shared" si="8"/>
        <v>6994</v>
      </c>
      <c r="U16" s="54">
        <f t="shared" si="9"/>
        <v>3500</v>
      </c>
      <c r="V16" s="54">
        <v>0</v>
      </c>
      <c r="W16" s="54">
        <f t="shared" si="10"/>
        <v>564.32258064516134</v>
      </c>
      <c r="X16" s="54">
        <f t="shared" si="4"/>
        <v>18058.322580645163</v>
      </c>
      <c r="Y16" s="54">
        <f t="shared" si="11"/>
        <v>10500</v>
      </c>
      <c r="Z16" s="54">
        <f t="shared" si="5"/>
        <v>1260</v>
      </c>
      <c r="AA16" s="54">
        <f t="shared" si="12"/>
        <v>136</v>
      </c>
      <c r="AB16" s="54">
        <f t="shared" si="2"/>
        <v>1396</v>
      </c>
      <c r="AC16" s="55">
        <f t="shared" si="3"/>
        <v>16662.322580645163</v>
      </c>
    </row>
    <row r="17" spans="1:30" s="43" customFormat="1" ht="42.65" customHeight="1" x14ac:dyDescent="0.35">
      <c r="A17" s="30">
        <v>11</v>
      </c>
      <c r="B17" s="45" t="s">
        <v>97</v>
      </c>
      <c r="C17" s="45" t="s">
        <v>98</v>
      </c>
      <c r="D17" s="48" t="s">
        <v>99</v>
      </c>
      <c r="E17" s="46" t="s">
        <v>100</v>
      </c>
      <c r="F17" s="48" t="s">
        <v>58</v>
      </c>
      <c r="G17" s="49" t="s">
        <v>101</v>
      </c>
      <c r="H17" s="57" t="s">
        <v>102</v>
      </c>
      <c r="I17" s="50" t="s">
        <v>39</v>
      </c>
      <c r="J17" s="51">
        <v>25</v>
      </c>
      <c r="K17" s="51">
        <v>4</v>
      </c>
      <c r="L17" s="51">
        <f t="shared" si="6"/>
        <v>29</v>
      </c>
      <c r="M17" s="50">
        <v>1</v>
      </c>
      <c r="N17" s="47">
        <v>7000</v>
      </c>
      <c r="O17" s="50">
        <v>6994</v>
      </c>
      <c r="P17" s="50">
        <v>3500</v>
      </c>
      <c r="Q17" s="47">
        <f t="shared" si="0"/>
        <v>17494</v>
      </c>
      <c r="R17" s="47">
        <f t="shared" si="1"/>
        <v>10500</v>
      </c>
      <c r="S17" s="54">
        <f t="shared" si="7"/>
        <v>6548.3870967741941</v>
      </c>
      <c r="T17" s="54">
        <f t="shared" si="8"/>
        <v>6542.7741935483873</v>
      </c>
      <c r="U17" s="54">
        <f t="shared" si="9"/>
        <v>3274.1935483870971</v>
      </c>
      <c r="V17" s="54">
        <v>0</v>
      </c>
      <c r="W17" s="54">
        <f t="shared" si="10"/>
        <v>564.32258064516134</v>
      </c>
      <c r="X17" s="54">
        <f t="shared" si="4"/>
        <v>16929.677419354841</v>
      </c>
      <c r="Y17" s="54">
        <f t="shared" si="11"/>
        <v>9822.5806451612898</v>
      </c>
      <c r="Z17" s="54">
        <f t="shared" si="5"/>
        <v>1178.7096774193549</v>
      </c>
      <c r="AA17" s="54">
        <f t="shared" si="12"/>
        <v>127</v>
      </c>
      <c r="AB17" s="54">
        <f t="shared" si="2"/>
        <v>1305.7096774193549</v>
      </c>
      <c r="AC17" s="55">
        <f t="shared" si="3"/>
        <v>15623.967741935487</v>
      </c>
    </row>
    <row r="18" spans="1:30" s="43" customFormat="1" ht="42.65" customHeight="1" thickBot="1" x14ac:dyDescent="0.4">
      <c r="A18" s="44">
        <v>12</v>
      </c>
      <c r="B18" s="45" t="s">
        <v>103</v>
      </c>
      <c r="C18" s="45" t="s">
        <v>104</v>
      </c>
      <c r="D18" s="48" t="s">
        <v>105</v>
      </c>
      <c r="E18" s="46" t="s">
        <v>106</v>
      </c>
      <c r="F18" s="48" t="s">
        <v>58</v>
      </c>
      <c r="G18" s="49" t="s">
        <v>107</v>
      </c>
      <c r="H18" s="57" t="s">
        <v>108</v>
      </c>
      <c r="I18" s="50" t="s">
        <v>47</v>
      </c>
      <c r="J18" s="51">
        <v>26</v>
      </c>
      <c r="K18" s="51">
        <v>5</v>
      </c>
      <c r="L18" s="51">
        <f t="shared" si="6"/>
        <v>31</v>
      </c>
      <c r="M18" s="50">
        <v>1</v>
      </c>
      <c r="N18" s="47">
        <v>7000</v>
      </c>
      <c r="O18" s="50">
        <v>6994</v>
      </c>
      <c r="P18" s="50">
        <v>3500</v>
      </c>
      <c r="Q18" s="47">
        <f t="shared" si="0"/>
        <v>17494</v>
      </c>
      <c r="R18" s="47">
        <f t="shared" si="1"/>
        <v>10500</v>
      </c>
      <c r="S18" s="54">
        <f t="shared" si="7"/>
        <v>7000</v>
      </c>
      <c r="T18" s="54">
        <f t="shared" si="8"/>
        <v>6994</v>
      </c>
      <c r="U18" s="54">
        <f t="shared" si="9"/>
        <v>3500</v>
      </c>
      <c r="V18" s="54">
        <v>0</v>
      </c>
      <c r="W18" s="54">
        <f t="shared" si="10"/>
        <v>564.32258064516134</v>
      </c>
      <c r="X18" s="54">
        <f t="shared" si="4"/>
        <v>18058.322580645163</v>
      </c>
      <c r="Y18" s="54">
        <f t="shared" si="11"/>
        <v>10500</v>
      </c>
      <c r="Z18" s="54">
        <f t="shared" si="5"/>
        <v>1260</v>
      </c>
      <c r="AA18" s="54">
        <f t="shared" si="12"/>
        <v>136</v>
      </c>
      <c r="AB18" s="54">
        <f t="shared" si="2"/>
        <v>1396</v>
      </c>
      <c r="AC18" s="55">
        <f t="shared" si="3"/>
        <v>16662.322580645163</v>
      </c>
    </row>
    <row r="19" spans="1:30" s="43" customFormat="1" ht="42.65" customHeight="1" x14ac:dyDescent="0.35">
      <c r="A19" s="30">
        <v>13</v>
      </c>
      <c r="B19" s="45" t="s">
        <v>109</v>
      </c>
      <c r="C19" s="45" t="s">
        <v>110</v>
      </c>
      <c r="D19" s="48" t="s">
        <v>111</v>
      </c>
      <c r="E19" s="46" t="s">
        <v>112</v>
      </c>
      <c r="F19" s="48" t="s">
        <v>58</v>
      </c>
      <c r="G19" s="49" t="s">
        <v>113</v>
      </c>
      <c r="H19" s="57" t="s">
        <v>114</v>
      </c>
      <c r="I19" s="50" t="s">
        <v>115</v>
      </c>
      <c r="J19" s="51">
        <v>27</v>
      </c>
      <c r="K19" s="51">
        <v>4</v>
      </c>
      <c r="L19" s="51">
        <f t="shared" si="6"/>
        <v>31</v>
      </c>
      <c r="M19" s="50">
        <v>1</v>
      </c>
      <c r="N19" s="47">
        <v>7000</v>
      </c>
      <c r="O19" s="50">
        <v>6994</v>
      </c>
      <c r="P19" s="50">
        <v>3500</v>
      </c>
      <c r="Q19" s="47">
        <f t="shared" si="0"/>
        <v>17494</v>
      </c>
      <c r="R19" s="47">
        <f t="shared" si="1"/>
        <v>10500</v>
      </c>
      <c r="S19" s="54">
        <f t="shared" si="7"/>
        <v>7000</v>
      </c>
      <c r="T19" s="54">
        <f t="shared" si="8"/>
        <v>6994</v>
      </c>
      <c r="U19" s="54">
        <f t="shared" si="9"/>
        <v>3500</v>
      </c>
      <c r="V19" s="54">
        <v>0</v>
      </c>
      <c r="W19" s="54">
        <f t="shared" si="10"/>
        <v>564.32258064516134</v>
      </c>
      <c r="X19" s="54">
        <f t="shared" si="4"/>
        <v>18058.322580645163</v>
      </c>
      <c r="Y19" s="54">
        <f t="shared" si="11"/>
        <v>10500</v>
      </c>
      <c r="Z19" s="54">
        <f t="shared" si="5"/>
        <v>1260</v>
      </c>
      <c r="AA19" s="54">
        <f t="shared" si="12"/>
        <v>136</v>
      </c>
      <c r="AB19" s="54">
        <f t="shared" si="2"/>
        <v>1396</v>
      </c>
      <c r="AC19" s="55">
        <f t="shared" si="3"/>
        <v>16662.322580645163</v>
      </c>
    </row>
    <row r="20" spans="1:30" s="43" customFormat="1" ht="42.65" customHeight="1" thickBot="1" x14ac:dyDescent="0.4">
      <c r="A20" s="44">
        <v>14</v>
      </c>
      <c r="B20" s="45" t="s">
        <v>116</v>
      </c>
      <c r="C20" s="45" t="s">
        <v>117</v>
      </c>
      <c r="D20" s="48" t="s">
        <v>118</v>
      </c>
      <c r="E20" s="46" t="s">
        <v>119</v>
      </c>
      <c r="F20" s="48" t="s">
        <v>58</v>
      </c>
      <c r="G20" s="49" t="s">
        <v>120</v>
      </c>
      <c r="H20" s="57" t="s">
        <v>121</v>
      </c>
      <c r="I20" s="50" t="s">
        <v>39</v>
      </c>
      <c r="J20" s="51">
        <v>27</v>
      </c>
      <c r="K20" s="51">
        <v>4</v>
      </c>
      <c r="L20" s="51">
        <f t="shared" si="6"/>
        <v>31</v>
      </c>
      <c r="M20" s="50">
        <v>1</v>
      </c>
      <c r="N20" s="47">
        <v>7000</v>
      </c>
      <c r="O20" s="50">
        <v>6994</v>
      </c>
      <c r="P20" s="50">
        <v>3500</v>
      </c>
      <c r="Q20" s="47">
        <f t="shared" si="0"/>
        <v>17494</v>
      </c>
      <c r="R20" s="47">
        <f t="shared" si="1"/>
        <v>10500</v>
      </c>
      <c r="S20" s="54">
        <f t="shared" si="7"/>
        <v>7000</v>
      </c>
      <c r="T20" s="54">
        <f t="shared" si="8"/>
        <v>6994</v>
      </c>
      <c r="U20" s="54">
        <f t="shared" si="9"/>
        <v>3500</v>
      </c>
      <c r="V20" s="54">
        <v>0</v>
      </c>
      <c r="W20" s="54">
        <f t="shared" si="10"/>
        <v>564.32258064516134</v>
      </c>
      <c r="X20" s="54">
        <f t="shared" si="4"/>
        <v>18058.322580645163</v>
      </c>
      <c r="Y20" s="54">
        <f t="shared" si="11"/>
        <v>10500</v>
      </c>
      <c r="Z20" s="54">
        <f t="shared" si="5"/>
        <v>1260</v>
      </c>
      <c r="AA20" s="54">
        <f t="shared" si="12"/>
        <v>136</v>
      </c>
      <c r="AB20" s="54">
        <f t="shared" si="2"/>
        <v>1396</v>
      </c>
      <c r="AC20" s="55">
        <f t="shared" si="3"/>
        <v>16662.322580645163</v>
      </c>
      <c r="AD20" s="56"/>
    </row>
    <row r="21" spans="1:30" s="43" customFormat="1" ht="42.65" customHeight="1" x14ac:dyDescent="0.35">
      <c r="A21" s="30">
        <v>15</v>
      </c>
      <c r="B21" s="62" t="s">
        <v>122</v>
      </c>
      <c r="C21" s="62" t="s">
        <v>123</v>
      </c>
      <c r="D21" s="63" t="s">
        <v>124</v>
      </c>
      <c r="E21" s="64" t="s">
        <v>125</v>
      </c>
      <c r="F21" s="63" t="s">
        <v>126</v>
      </c>
      <c r="G21" s="65" t="s">
        <v>127</v>
      </c>
      <c r="H21" s="66" t="s">
        <v>53</v>
      </c>
      <c r="I21" s="67" t="s">
        <v>39</v>
      </c>
      <c r="J21" s="68">
        <v>26</v>
      </c>
      <c r="K21" s="68">
        <v>5</v>
      </c>
      <c r="L21" s="51">
        <f t="shared" si="6"/>
        <v>31</v>
      </c>
      <c r="M21" s="50">
        <v>1</v>
      </c>
      <c r="N21" s="47">
        <v>7000</v>
      </c>
      <c r="O21" s="50">
        <v>6994</v>
      </c>
      <c r="P21" s="50">
        <v>3500</v>
      </c>
      <c r="Q21" s="47">
        <f t="shared" si="0"/>
        <v>17494</v>
      </c>
      <c r="R21" s="47">
        <f t="shared" si="1"/>
        <v>10500</v>
      </c>
      <c r="S21" s="54">
        <f t="shared" si="7"/>
        <v>7000</v>
      </c>
      <c r="T21" s="54">
        <f t="shared" si="8"/>
        <v>6994</v>
      </c>
      <c r="U21" s="54">
        <f t="shared" si="9"/>
        <v>3500</v>
      </c>
      <c r="V21" s="54">
        <v>0</v>
      </c>
      <c r="W21" s="54">
        <f t="shared" si="10"/>
        <v>564.32258064516134</v>
      </c>
      <c r="X21" s="54">
        <f t="shared" si="4"/>
        <v>18058.322580645163</v>
      </c>
      <c r="Y21" s="54">
        <f t="shared" si="11"/>
        <v>10500</v>
      </c>
      <c r="Z21" s="54">
        <f t="shared" si="5"/>
        <v>1260</v>
      </c>
      <c r="AA21" s="54">
        <f t="shared" si="12"/>
        <v>136</v>
      </c>
      <c r="AB21" s="54">
        <f t="shared" si="2"/>
        <v>1396</v>
      </c>
      <c r="AC21" s="55">
        <f t="shared" si="3"/>
        <v>16662.322580645163</v>
      </c>
      <c r="AD21" s="56"/>
    </row>
    <row r="22" spans="1:30" s="43" customFormat="1" ht="42.65" customHeight="1" thickBot="1" x14ac:dyDescent="0.4">
      <c r="A22" s="44">
        <v>16</v>
      </c>
      <c r="B22" s="45" t="s">
        <v>128</v>
      </c>
      <c r="C22" s="45" t="s">
        <v>129</v>
      </c>
      <c r="D22" s="48" t="s">
        <v>130</v>
      </c>
      <c r="E22" s="47" t="s">
        <v>131</v>
      </c>
      <c r="F22" s="48" t="s">
        <v>126</v>
      </c>
      <c r="G22" s="59" t="s">
        <v>132</v>
      </c>
      <c r="H22" s="60" t="s">
        <v>95</v>
      </c>
      <c r="I22" s="61" t="s">
        <v>39</v>
      </c>
      <c r="J22" s="51">
        <v>26</v>
      </c>
      <c r="K22" s="51">
        <v>5</v>
      </c>
      <c r="L22" s="51">
        <f t="shared" si="6"/>
        <v>31</v>
      </c>
      <c r="M22" s="50">
        <v>1</v>
      </c>
      <c r="N22" s="47">
        <v>7000</v>
      </c>
      <c r="O22" s="50">
        <v>6994</v>
      </c>
      <c r="P22" s="50">
        <v>3500</v>
      </c>
      <c r="Q22" s="47">
        <f t="shared" si="0"/>
        <v>17494</v>
      </c>
      <c r="R22" s="47">
        <f t="shared" si="1"/>
        <v>10500</v>
      </c>
      <c r="S22" s="54">
        <f t="shared" si="7"/>
        <v>7000</v>
      </c>
      <c r="T22" s="54">
        <f t="shared" si="8"/>
        <v>6994</v>
      </c>
      <c r="U22" s="54">
        <f t="shared" si="9"/>
        <v>3500</v>
      </c>
      <c r="V22" s="54">
        <v>0</v>
      </c>
      <c r="W22" s="54">
        <f t="shared" si="10"/>
        <v>564.32258064516134</v>
      </c>
      <c r="X22" s="54">
        <f t="shared" si="4"/>
        <v>18058.322580645163</v>
      </c>
      <c r="Y22" s="54">
        <f t="shared" si="11"/>
        <v>10500</v>
      </c>
      <c r="Z22" s="54">
        <f t="shared" si="5"/>
        <v>1260</v>
      </c>
      <c r="AA22" s="54">
        <f t="shared" si="12"/>
        <v>136</v>
      </c>
      <c r="AB22" s="54">
        <f t="shared" si="2"/>
        <v>1396</v>
      </c>
      <c r="AC22" s="55">
        <f t="shared" si="3"/>
        <v>16662.322580645163</v>
      </c>
      <c r="AD22" s="56"/>
    </row>
    <row r="23" spans="1:30" s="43" customFormat="1" ht="42.65" customHeight="1" x14ac:dyDescent="0.35">
      <c r="A23" s="30">
        <v>17</v>
      </c>
      <c r="B23" s="45" t="s">
        <v>133</v>
      </c>
      <c r="C23" s="45" t="s">
        <v>134</v>
      </c>
      <c r="D23" s="48" t="s">
        <v>135</v>
      </c>
      <c r="E23" s="47" t="s">
        <v>136</v>
      </c>
      <c r="F23" s="48" t="s">
        <v>126</v>
      </c>
      <c r="G23" s="49" t="s">
        <v>137</v>
      </c>
      <c r="H23" s="57" t="s">
        <v>53</v>
      </c>
      <c r="I23" s="50" t="s">
        <v>39</v>
      </c>
      <c r="J23" s="51">
        <v>26</v>
      </c>
      <c r="K23" s="51">
        <v>5</v>
      </c>
      <c r="L23" s="51">
        <f t="shared" si="6"/>
        <v>31</v>
      </c>
      <c r="M23" s="50">
        <v>1</v>
      </c>
      <c r="N23" s="47">
        <v>7000</v>
      </c>
      <c r="O23" s="50">
        <v>6994</v>
      </c>
      <c r="P23" s="50">
        <v>3500</v>
      </c>
      <c r="Q23" s="47">
        <f t="shared" si="0"/>
        <v>17494</v>
      </c>
      <c r="R23" s="47">
        <f t="shared" si="1"/>
        <v>10500</v>
      </c>
      <c r="S23" s="54">
        <f t="shared" si="7"/>
        <v>7000</v>
      </c>
      <c r="T23" s="54">
        <f t="shared" si="8"/>
        <v>6994</v>
      </c>
      <c r="U23" s="54">
        <f t="shared" si="9"/>
        <v>3500</v>
      </c>
      <c r="V23" s="54">
        <v>0</v>
      </c>
      <c r="W23" s="54">
        <f t="shared" si="10"/>
        <v>564.32258064516134</v>
      </c>
      <c r="X23" s="54">
        <f t="shared" si="4"/>
        <v>18058.322580645163</v>
      </c>
      <c r="Y23" s="54">
        <f t="shared" si="11"/>
        <v>10500</v>
      </c>
      <c r="Z23" s="54">
        <f t="shared" si="5"/>
        <v>1260</v>
      </c>
      <c r="AA23" s="54">
        <f t="shared" si="12"/>
        <v>136</v>
      </c>
      <c r="AB23" s="54">
        <f t="shared" si="2"/>
        <v>1396</v>
      </c>
      <c r="AC23" s="55">
        <f t="shared" si="3"/>
        <v>16662.322580645163</v>
      </c>
      <c r="AD23" s="56"/>
    </row>
    <row r="24" spans="1:30" s="43" customFormat="1" ht="42.65" customHeight="1" thickBot="1" x14ac:dyDescent="0.4">
      <c r="A24" s="44">
        <v>18</v>
      </c>
      <c r="B24" s="45" t="s">
        <v>138</v>
      </c>
      <c r="C24" s="45" t="s">
        <v>139</v>
      </c>
      <c r="D24" s="48" t="s">
        <v>140</v>
      </c>
      <c r="E24" s="47" t="s">
        <v>141</v>
      </c>
      <c r="F24" s="48" t="s">
        <v>126</v>
      </c>
      <c r="G24" s="49" t="s">
        <v>142</v>
      </c>
      <c r="H24" s="57" t="s">
        <v>38</v>
      </c>
      <c r="I24" s="50" t="s">
        <v>39</v>
      </c>
      <c r="J24" s="51">
        <v>27</v>
      </c>
      <c r="K24" s="51">
        <v>4</v>
      </c>
      <c r="L24" s="51">
        <f t="shared" si="6"/>
        <v>31</v>
      </c>
      <c r="M24" s="50">
        <v>1</v>
      </c>
      <c r="N24" s="47">
        <v>7000</v>
      </c>
      <c r="O24" s="50">
        <v>6994</v>
      </c>
      <c r="P24" s="50">
        <v>3500</v>
      </c>
      <c r="Q24" s="47">
        <f t="shared" si="0"/>
        <v>17494</v>
      </c>
      <c r="R24" s="47">
        <f t="shared" si="1"/>
        <v>10500</v>
      </c>
      <c r="S24" s="54">
        <f t="shared" si="7"/>
        <v>7000</v>
      </c>
      <c r="T24" s="54">
        <f t="shared" si="8"/>
        <v>6994</v>
      </c>
      <c r="U24" s="54">
        <f t="shared" si="9"/>
        <v>3500</v>
      </c>
      <c r="V24" s="54">
        <v>0</v>
      </c>
      <c r="W24" s="54">
        <f t="shared" si="10"/>
        <v>564.32258064516134</v>
      </c>
      <c r="X24" s="54">
        <f t="shared" si="4"/>
        <v>18058.322580645163</v>
      </c>
      <c r="Y24" s="54">
        <f t="shared" si="11"/>
        <v>10500</v>
      </c>
      <c r="Z24" s="54">
        <f t="shared" si="5"/>
        <v>1260</v>
      </c>
      <c r="AA24" s="54">
        <f t="shared" si="12"/>
        <v>136</v>
      </c>
      <c r="AB24" s="54">
        <f t="shared" si="2"/>
        <v>1396</v>
      </c>
      <c r="AC24" s="55">
        <f t="shared" si="3"/>
        <v>16662.322580645163</v>
      </c>
      <c r="AD24" s="56"/>
    </row>
    <row r="25" spans="1:30" s="43" customFormat="1" ht="42.65" customHeight="1" x14ac:dyDescent="0.35">
      <c r="A25" s="30">
        <v>19</v>
      </c>
      <c r="B25" s="45" t="s">
        <v>143</v>
      </c>
      <c r="C25" s="45" t="s">
        <v>144</v>
      </c>
      <c r="D25" s="48" t="s">
        <v>145</v>
      </c>
      <c r="E25" s="47" t="s">
        <v>146</v>
      </c>
      <c r="F25" s="48" t="s">
        <v>126</v>
      </c>
      <c r="G25" s="59" t="s">
        <v>147</v>
      </c>
      <c r="H25" s="69" t="s">
        <v>148</v>
      </c>
      <c r="I25" s="61" t="s">
        <v>39</v>
      </c>
      <c r="J25" s="51">
        <v>24</v>
      </c>
      <c r="K25" s="51">
        <v>5</v>
      </c>
      <c r="L25" s="51">
        <f t="shared" si="6"/>
        <v>29</v>
      </c>
      <c r="M25" s="50">
        <v>1</v>
      </c>
      <c r="N25" s="47">
        <v>7000</v>
      </c>
      <c r="O25" s="50">
        <v>6994</v>
      </c>
      <c r="P25" s="50">
        <v>3500</v>
      </c>
      <c r="Q25" s="47">
        <f t="shared" si="0"/>
        <v>17494</v>
      </c>
      <c r="R25" s="47">
        <f t="shared" si="1"/>
        <v>10500</v>
      </c>
      <c r="S25" s="54">
        <f t="shared" si="7"/>
        <v>6548.3870967741941</v>
      </c>
      <c r="T25" s="54">
        <f t="shared" si="8"/>
        <v>6542.7741935483873</v>
      </c>
      <c r="U25" s="54">
        <f t="shared" si="9"/>
        <v>3274.1935483870971</v>
      </c>
      <c r="V25" s="54">
        <v>0</v>
      </c>
      <c r="W25" s="54">
        <f t="shared" si="10"/>
        <v>564.32258064516134</v>
      </c>
      <c r="X25" s="54">
        <f t="shared" si="4"/>
        <v>16929.677419354841</v>
      </c>
      <c r="Y25" s="54">
        <f t="shared" si="11"/>
        <v>9822.5806451612898</v>
      </c>
      <c r="Z25" s="54">
        <f t="shared" si="5"/>
        <v>1178.7096774193549</v>
      </c>
      <c r="AA25" s="54">
        <f t="shared" si="12"/>
        <v>127</v>
      </c>
      <c r="AB25" s="54">
        <f t="shared" si="2"/>
        <v>1305.7096774193549</v>
      </c>
      <c r="AC25" s="55">
        <f t="shared" si="3"/>
        <v>15623.967741935487</v>
      </c>
    </row>
    <row r="26" spans="1:30" s="43" customFormat="1" ht="42.65" customHeight="1" thickBot="1" x14ac:dyDescent="0.4">
      <c r="A26" s="44">
        <v>20</v>
      </c>
      <c r="B26" s="45" t="s">
        <v>149</v>
      </c>
      <c r="C26" s="45" t="s">
        <v>150</v>
      </c>
      <c r="D26" s="48" t="s">
        <v>151</v>
      </c>
      <c r="E26" s="47" t="s">
        <v>152</v>
      </c>
      <c r="F26" s="48" t="s">
        <v>126</v>
      </c>
      <c r="G26" s="59" t="s">
        <v>153</v>
      </c>
      <c r="H26" s="60" t="s">
        <v>102</v>
      </c>
      <c r="I26" s="61" t="s">
        <v>39</v>
      </c>
      <c r="J26" s="51">
        <v>26</v>
      </c>
      <c r="K26" s="51">
        <v>4</v>
      </c>
      <c r="L26" s="51">
        <f t="shared" si="6"/>
        <v>30</v>
      </c>
      <c r="M26" s="50">
        <v>0</v>
      </c>
      <c r="N26" s="47">
        <v>7000</v>
      </c>
      <c r="O26" s="50">
        <v>6994</v>
      </c>
      <c r="P26" s="50">
        <v>3500</v>
      </c>
      <c r="Q26" s="47">
        <f t="shared" si="0"/>
        <v>17494</v>
      </c>
      <c r="R26" s="47">
        <f t="shared" si="1"/>
        <v>10500</v>
      </c>
      <c r="S26" s="54">
        <f t="shared" si="7"/>
        <v>6774.1935483870966</v>
      </c>
      <c r="T26" s="54">
        <f t="shared" si="8"/>
        <v>6768.3870967741941</v>
      </c>
      <c r="U26" s="54">
        <f t="shared" si="9"/>
        <v>3387.0967741935483</v>
      </c>
      <c r="V26" s="54">
        <v>0</v>
      </c>
      <c r="W26" s="54">
        <f t="shared" si="10"/>
        <v>0</v>
      </c>
      <c r="X26" s="54">
        <f t="shared" si="4"/>
        <v>16929.677419354841</v>
      </c>
      <c r="Y26" s="54">
        <f t="shared" si="11"/>
        <v>10161.290322580644</v>
      </c>
      <c r="Z26" s="54">
        <f t="shared" si="5"/>
        <v>1219.3548387096773</v>
      </c>
      <c r="AA26" s="54">
        <f t="shared" si="12"/>
        <v>127</v>
      </c>
      <c r="AB26" s="54">
        <f t="shared" si="2"/>
        <v>1346.3548387096773</v>
      </c>
      <c r="AC26" s="55">
        <f t="shared" si="3"/>
        <v>15583.322580645163</v>
      </c>
    </row>
    <row r="27" spans="1:30" s="43" customFormat="1" ht="42.65" customHeight="1" x14ac:dyDescent="0.35">
      <c r="A27" s="30">
        <v>21</v>
      </c>
      <c r="B27" s="45" t="s">
        <v>154</v>
      </c>
      <c r="C27" s="45" t="s">
        <v>155</v>
      </c>
      <c r="D27" s="48" t="s">
        <v>156</v>
      </c>
      <c r="E27" s="47" t="s">
        <v>157</v>
      </c>
      <c r="F27" s="48" t="s">
        <v>126</v>
      </c>
      <c r="G27" s="59" t="s">
        <v>158</v>
      </c>
      <c r="H27" s="60" t="s">
        <v>159</v>
      </c>
      <c r="I27" s="61" t="s">
        <v>47</v>
      </c>
      <c r="J27" s="51">
        <v>25</v>
      </c>
      <c r="K27" s="51">
        <v>5</v>
      </c>
      <c r="L27" s="51">
        <f t="shared" si="6"/>
        <v>30</v>
      </c>
      <c r="M27" s="50">
        <v>1</v>
      </c>
      <c r="N27" s="47">
        <v>7000</v>
      </c>
      <c r="O27" s="50">
        <v>6994</v>
      </c>
      <c r="P27" s="50">
        <v>3500</v>
      </c>
      <c r="Q27" s="47">
        <f t="shared" si="0"/>
        <v>17494</v>
      </c>
      <c r="R27" s="47">
        <f t="shared" si="1"/>
        <v>10500</v>
      </c>
      <c r="S27" s="54">
        <f t="shared" si="7"/>
        <v>6774.1935483870966</v>
      </c>
      <c r="T27" s="54">
        <f t="shared" si="8"/>
        <v>6768.3870967741941</v>
      </c>
      <c r="U27" s="54">
        <f t="shared" si="9"/>
        <v>3387.0967741935483</v>
      </c>
      <c r="V27" s="54">
        <v>0</v>
      </c>
      <c r="W27" s="54">
        <f t="shared" si="10"/>
        <v>564.32258064516134</v>
      </c>
      <c r="X27" s="54">
        <f t="shared" si="4"/>
        <v>17494.000000000004</v>
      </c>
      <c r="Y27" s="54">
        <f t="shared" si="11"/>
        <v>10161.290322580644</v>
      </c>
      <c r="Z27" s="54">
        <f t="shared" si="5"/>
        <v>1219.3548387096773</v>
      </c>
      <c r="AA27" s="54">
        <f t="shared" si="12"/>
        <v>132</v>
      </c>
      <c r="AB27" s="54">
        <f t="shared" si="2"/>
        <v>1351.3548387096773</v>
      </c>
      <c r="AC27" s="55">
        <f t="shared" si="3"/>
        <v>16142.645161290326</v>
      </c>
    </row>
    <row r="28" spans="1:30" s="43" customFormat="1" ht="42.65" customHeight="1" thickBot="1" x14ac:dyDescent="0.4">
      <c r="A28" s="44">
        <v>22</v>
      </c>
      <c r="B28" s="45" t="s">
        <v>160</v>
      </c>
      <c r="C28" s="45" t="s">
        <v>161</v>
      </c>
      <c r="D28" s="48" t="s">
        <v>162</v>
      </c>
      <c r="E28" s="47" t="s">
        <v>163</v>
      </c>
      <c r="F28" s="48" t="s">
        <v>126</v>
      </c>
      <c r="G28" s="59" t="s">
        <v>164</v>
      </c>
      <c r="H28" s="60" t="s">
        <v>53</v>
      </c>
      <c r="I28" s="61" t="s">
        <v>39</v>
      </c>
      <c r="J28" s="51">
        <v>26</v>
      </c>
      <c r="K28" s="51">
        <v>5</v>
      </c>
      <c r="L28" s="51">
        <f t="shared" si="6"/>
        <v>31</v>
      </c>
      <c r="M28" s="50">
        <v>1</v>
      </c>
      <c r="N28" s="47">
        <v>7000</v>
      </c>
      <c r="O28" s="50">
        <v>6994</v>
      </c>
      <c r="P28" s="50">
        <v>3500</v>
      </c>
      <c r="Q28" s="47">
        <f t="shared" si="0"/>
        <v>17494</v>
      </c>
      <c r="R28" s="47">
        <f t="shared" si="1"/>
        <v>10500</v>
      </c>
      <c r="S28" s="54">
        <f t="shared" si="7"/>
        <v>7000</v>
      </c>
      <c r="T28" s="54">
        <f t="shared" si="8"/>
        <v>6994</v>
      </c>
      <c r="U28" s="54">
        <f t="shared" si="9"/>
        <v>3500</v>
      </c>
      <c r="V28" s="54">
        <v>0</v>
      </c>
      <c r="W28" s="54">
        <f t="shared" si="10"/>
        <v>564.32258064516134</v>
      </c>
      <c r="X28" s="54">
        <f t="shared" si="4"/>
        <v>18058.322580645163</v>
      </c>
      <c r="Y28" s="54">
        <f t="shared" si="11"/>
        <v>10500</v>
      </c>
      <c r="Z28" s="54">
        <f t="shared" si="5"/>
        <v>1260</v>
      </c>
      <c r="AA28" s="54">
        <f t="shared" si="12"/>
        <v>136</v>
      </c>
      <c r="AB28" s="54">
        <f t="shared" si="2"/>
        <v>1396</v>
      </c>
      <c r="AC28" s="55">
        <f t="shared" si="3"/>
        <v>16662.322580645163</v>
      </c>
    </row>
    <row r="29" spans="1:30" s="43" customFormat="1" ht="42.65" customHeight="1" x14ac:dyDescent="0.35">
      <c r="A29" s="30">
        <v>23</v>
      </c>
      <c r="B29" s="45" t="s">
        <v>165</v>
      </c>
      <c r="C29" s="45" t="s">
        <v>166</v>
      </c>
      <c r="D29" s="48" t="s">
        <v>167</v>
      </c>
      <c r="E29" s="47" t="s">
        <v>168</v>
      </c>
      <c r="F29" s="48" t="s">
        <v>126</v>
      </c>
      <c r="G29" s="59" t="s">
        <v>169</v>
      </c>
      <c r="H29" s="69" t="s">
        <v>170</v>
      </c>
      <c r="I29" s="61" t="s">
        <v>39</v>
      </c>
      <c r="J29" s="51">
        <v>27</v>
      </c>
      <c r="K29" s="51">
        <v>4</v>
      </c>
      <c r="L29" s="51">
        <f t="shared" si="6"/>
        <v>31</v>
      </c>
      <c r="M29" s="50">
        <v>1</v>
      </c>
      <c r="N29" s="47">
        <v>7000</v>
      </c>
      <c r="O29" s="50">
        <v>6994</v>
      </c>
      <c r="P29" s="50">
        <v>3500</v>
      </c>
      <c r="Q29" s="47">
        <f t="shared" si="0"/>
        <v>17494</v>
      </c>
      <c r="R29" s="47">
        <f t="shared" si="1"/>
        <v>10500</v>
      </c>
      <c r="S29" s="54">
        <f t="shared" si="7"/>
        <v>7000</v>
      </c>
      <c r="T29" s="54">
        <f t="shared" si="8"/>
        <v>6994</v>
      </c>
      <c r="U29" s="54">
        <f t="shared" si="9"/>
        <v>3500</v>
      </c>
      <c r="V29" s="54">
        <v>0</v>
      </c>
      <c r="W29" s="54">
        <f t="shared" si="10"/>
        <v>564.32258064516134</v>
      </c>
      <c r="X29" s="54">
        <f t="shared" si="4"/>
        <v>18058.322580645163</v>
      </c>
      <c r="Y29" s="54">
        <f t="shared" si="11"/>
        <v>10500</v>
      </c>
      <c r="Z29" s="54">
        <f t="shared" si="5"/>
        <v>1260</v>
      </c>
      <c r="AA29" s="54">
        <f t="shared" si="12"/>
        <v>136</v>
      </c>
      <c r="AB29" s="54">
        <f t="shared" si="2"/>
        <v>1396</v>
      </c>
      <c r="AC29" s="55">
        <f t="shared" si="3"/>
        <v>16662.322580645163</v>
      </c>
    </row>
    <row r="30" spans="1:30" s="43" customFormat="1" ht="42.65" customHeight="1" thickBot="1" x14ac:dyDescent="0.4">
      <c r="A30" s="44">
        <v>24</v>
      </c>
      <c r="B30" s="45" t="s">
        <v>171</v>
      </c>
      <c r="C30" s="45" t="s">
        <v>172</v>
      </c>
      <c r="D30" s="48" t="s">
        <v>173</v>
      </c>
      <c r="E30" s="47" t="s">
        <v>174</v>
      </c>
      <c r="F30" s="48" t="s">
        <v>126</v>
      </c>
      <c r="G30" s="59" t="s">
        <v>175</v>
      </c>
      <c r="H30" s="69" t="s">
        <v>176</v>
      </c>
      <c r="I30" s="61" t="s">
        <v>177</v>
      </c>
      <c r="J30" s="51">
        <v>21</v>
      </c>
      <c r="K30" s="51">
        <v>4</v>
      </c>
      <c r="L30" s="51">
        <f t="shared" si="6"/>
        <v>25</v>
      </c>
      <c r="M30" s="50">
        <v>0</v>
      </c>
      <c r="N30" s="47">
        <v>7000</v>
      </c>
      <c r="O30" s="50">
        <v>6994</v>
      </c>
      <c r="P30" s="50">
        <v>3500</v>
      </c>
      <c r="Q30" s="47">
        <f t="shared" si="0"/>
        <v>17494</v>
      </c>
      <c r="R30" s="47">
        <f t="shared" si="1"/>
        <v>10500</v>
      </c>
      <c r="S30" s="54">
        <f t="shared" si="7"/>
        <v>5645.1612903225805</v>
      </c>
      <c r="T30" s="54">
        <f t="shared" si="8"/>
        <v>5640.3225806451619</v>
      </c>
      <c r="U30" s="54">
        <f t="shared" si="9"/>
        <v>2822.5806451612902</v>
      </c>
      <c r="V30" s="54">
        <v>0</v>
      </c>
      <c r="W30" s="54">
        <f t="shared" si="10"/>
        <v>0</v>
      </c>
      <c r="X30" s="54">
        <f t="shared" si="4"/>
        <v>14108.064516129032</v>
      </c>
      <c r="Y30" s="54">
        <f t="shared" si="11"/>
        <v>8467.7419354838712</v>
      </c>
      <c r="Z30" s="54">
        <f t="shared" si="5"/>
        <v>1016.1290322580645</v>
      </c>
      <c r="AA30" s="54">
        <f t="shared" si="12"/>
        <v>106</v>
      </c>
      <c r="AB30" s="54">
        <f t="shared" si="2"/>
        <v>1122.1290322580644</v>
      </c>
      <c r="AC30" s="55">
        <f t="shared" si="3"/>
        <v>12985.935483870968</v>
      </c>
    </row>
    <row r="31" spans="1:30" s="43" customFormat="1" ht="42.65" customHeight="1" x14ac:dyDescent="0.35">
      <c r="A31" s="30">
        <v>25</v>
      </c>
      <c r="B31" s="45" t="s">
        <v>178</v>
      </c>
      <c r="C31" s="45" t="s">
        <v>179</v>
      </c>
      <c r="D31" s="48" t="s">
        <v>180</v>
      </c>
      <c r="E31" s="47" t="s">
        <v>181</v>
      </c>
      <c r="F31" s="48" t="s">
        <v>126</v>
      </c>
      <c r="G31" s="59" t="s">
        <v>182</v>
      </c>
      <c r="H31" s="69" t="s">
        <v>183</v>
      </c>
      <c r="I31" s="61" t="s">
        <v>184</v>
      </c>
      <c r="J31" s="51">
        <v>25</v>
      </c>
      <c r="K31" s="51">
        <v>1</v>
      </c>
      <c r="L31" s="51">
        <f t="shared" si="6"/>
        <v>26</v>
      </c>
      <c r="M31" s="50">
        <v>1</v>
      </c>
      <c r="N31" s="47">
        <v>7000</v>
      </c>
      <c r="O31" s="50">
        <v>6994</v>
      </c>
      <c r="P31" s="50">
        <v>3500</v>
      </c>
      <c r="Q31" s="47">
        <f t="shared" si="0"/>
        <v>17494</v>
      </c>
      <c r="R31" s="47">
        <f t="shared" si="1"/>
        <v>10500</v>
      </c>
      <c r="S31" s="54">
        <f t="shared" si="7"/>
        <v>5870.9677419354839</v>
      </c>
      <c r="T31" s="54">
        <f t="shared" si="8"/>
        <v>5865.9354838709678</v>
      </c>
      <c r="U31" s="54">
        <f t="shared" si="9"/>
        <v>2935.483870967742</v>
      </c>
      <c r="V31" s="54">
        <v>0</v>
      </c>
      <c r="W31" s="54">
        <f t="shared" si="10"/>
        <v>564.32258064516134</v>
      </c>
      <c r="X31" s="54">
        <f t="shared" si="4"/>
        <v>15236.709677419354</v>
      </c>
      <c r="Y31" s="54">
        <f t="shared" si="11"/>
        <v>8806.4516129032254</v>
      </c>
      <c r="Z31" s="54">
        <f t="shared" si="5"/>
        <v>1056.7741935483871</v>
      </c>
      <c r="AA31" s="54">
        <f t="shared" si="12"/>
        <v>115</v>
      </c>
      <c r="AB31" s="54">
        <f t="shared" si="2"/>
        <v>1171.7741935483871</v>
      </c>
      <c r="AC31" s="55">
        <f t="shared" si="3"/>
        <v>14064.935483870968</v>
      </c>
    </row>
    <row r="32" spans="1:30" s="43" customFormat="1" ht="42.65" customHeight="1" thickBot="1" x14ac:dyDescent="0.4">
      <c r="A32" s="44">
        <v>26</v>
      </c>
      <c r="B32" s="45" t="s">
        <v>185</v>
      </c>
      <c r="C32" s="45" t="s">
        <v>186</v>
      </c>
      <c r="D32" s="48" t="s">
        <v>187</v>
      </c>
      <c r="E32" s="47" t="s">
        <v>188</v>
      </c>
      <c r="F32" s="48" t="s">
        <v>189</v>
      </c>
      <c r="G32" s="49" t="s">
        <v>190</v>
      </c>
      <c r="H32" s="57" t="s">
        <v>53</v>
      </c>
      <c r="I32" s="50" t="s">
        <v>39</v>
      </c>
      <c r="J32" s="51">
        <v>25</v>
      </c>
      <c r="K32" s="51">
        <v>5</v>
      </c>
      <c r="L32" s="51">
        <f t="shared" si="6"/>
        <v>30</v>
      </c>
      <c r="M32" s="50">
        <v>1</v>
      </c>
      <c r="N32" s="47">
        <v>7000</v>
      </c>
      <c r="O32" s="50">
        <v>6994</v>
      </c>
      <c r="P32" s="50">
        <v>3500</v>
      </c>
      <c r="Q32" s="47">
        <f t="shared" si="0"/>
        <v>17494</v>
      </c>
      <c r="R32" s="47">
        <f t="shared" si="1"/>
        <v>10500</v>
      </c>
      <c r="S32" s="54">
        <f t="shared" si="7"/>
        <v>6774.1935483870966</v>
      </c>
      <c r="T32" s="54">
        <f t="shared" si="8"/>
        <v>6768.3870967741941</v>
      </c>
      <c r="U32" s="54">
        <f t="shared" si="9"/>
        <v>3387.0967741935483</v>
      </c>
      <c r="V32" s="54">
        <v>0</v>
      </c>
      <c r="W32" s="54">
        <f t="shared" si="10"/>
        <v>564.32258064516134</v>
      </c>
      <c r="X32" s="54">
        <f t="shared" si="4"/>
        <v>17494.000000000004</v>
      </c>
      <c r="Y32" s="54">
        <f t="shared" si="11"/>
        <v>10161.290322580644</v>
      </c>
      <c r="Z32" s="54">
        <f t="shared" si="5"/>
        <v>1219.3548387096773</v>
      </c>
      <c r="AA32" s="54">
        <f t="shared" si="12"/>
        <v>132</v>
      </c>
      <c r="AB32" s="54">
        <f t="shared" si="2"/>
        <v>1351.3548387096773</v>
      </c>
      <c r="AC32" s="55">
        <f t="shared" si="3"/>
        <v>16142.645161290326</v>
      </c>
      <c r="AD32" s="56"/>
    </row>
    <row r="33" spans="1:30" s="43" customFormat="1" ht="42.65" customHeight="1" x14ac:dyDescent="0.35">
      <c r="A33" s="30">
        <v>27</v>
      </c>
      <c r="B33" s="45" t="s">
        <v>191</v>
      </c>
      <c r="C33" s="45" t="s">
        <v>192</v>
      </c>
      <c r="D33" s="48" t="s">
        <v>193</v>
      </c>
      <c r="E33" s="47" t="s">
        <v>194</v>
      </c>
      <c r="F33" s="48" t="s">
        <v>189</v>
      </c>
      <c r="G33" s="49" t="s">
        <v>195</v>
      </c>
      <c r="H33" s="57" t="s">
        <v>196</v>
      </c>
      <c r="I33" s="50" t="s">
        <v>197</v>
      </c>
      <c r="J33" s="51">
        <v>25</v>
      </c>
      <c r="K33" s="51">
        <v>5</v>
      </c>
      <c r="L33" s="51">
        <f t="shared" si="6"/>
        <v>30</v>
      </c>
      <c r="M33" s="50">
        <v>1</v>
      </c>
      <c r="N33" s="47">
        <v>7000</v>
      </c>
      <c r="O33" s="50">
        <v>6994</v>
      </c>
      <c r="P33" s="50">
        <v>3500</v>
      </c>
      <c r="Q33" s="47">
        <f t="shared" si="0"/>
        <v>17494</v>
      </c>
      <c r="R33" s="47">
        <f t="shared" si="1"/>
        <v>10500</v>
      </c>
      <c r="S33" s="54">
        <f t="shared" si="7"/>
        <v>6774.1935483870966</v>
      </c>
      <c r="T33" s="54">
        <f t="shared" si="8"/>
        <v>6768.3870967741941</v>
      </c>
      <c r="U33" s="54">
        <f t="shared" si="9"/>
        <v>3387.0967741935483</v>
      </c>
      <c r="V33" s="54">
        <v>0</v>
      </c>
      <c r="W33" s="54">
        <f t="shared" si="10"/>
        <v>564.32258064516134</v>
      </c>
      <c r="X33" s="54">
        <f t="shared" si="4"/>
        <v>17494.000000000004</v>
      </c>
      <c r="Y33" s="54">
        <f t="shared" si="11"/>
        <v>10161.290322580644</v>
      </c>
      <c r="Z33" s="54">
        <f t="shared" si="5"/>
        <v>1219.3548387096773</v>
      </c>
      <c r="AA33" s="54">
        <f t="shared" si="12"/>
        <v>132</v>
      </c>
      <c r="AB33" s="54">
        <f t="shared" si="2"/>
        <v>1351.3548387096773</v>
      </c>
      <c r="AC33" s="55">
        <f t="shared" si="3"/>
        <v>16142.645161290326</v>
      </c>
      <c r="AD33" s="56"/>
    </row>
    <row r="34" spans="1:30" s="43" customFormat="1" ht="42.65" customHeight="1" thickBot="1" x14ac:dyDescent="0.4">
      <c r="A34" s="44">
        <v>28</v>
      </c>
      <c r="B34" s="45" t="s">
        <v>198</v>
      </c>
      <c r="C34" s="45" t="s">
        <v>199</v>
      </c>
      <c r="D34" s="48" t="s">
        <v>200</v>
      </c>
      <c r="E34" s="47" t="s">
        <v>201</v>
      </c>
      <c r="F34" s="48" t="s">
        <v>189</v>
      </c>
      <c r="G34" s="49" t="s">
        <v>202</v>
      </c>
      <c r="H34" s="57" t="s">
        <v>102</v>
      </c>
      <c r="I34" s="50" t="s">
        <v>39</v>
      </c>
      <c r="J34" s="51">
        <v>25</v>
      </c>
      <c r="K34" s="51">
        <v>4</v>
      </c>
      <c r="L34" s="51">
        <f t="shared" si="6"/>
        <v>29</v>
      </c>
      <c r="M34" s="50">
        <v>1</v>
      </c>
      <c r="N34" s="47">
        <v>7000</v>
      </c>
      <c r="O34" s="50">
        <v>6994</v>
      </c>
      <c r="P34" s="50">
        <v>3500</v>
      </c>
      <c r="Q34" s="47">
        <f t="shared" si="0"/>
        <v>17494</v>
      </c>
      <c r="R34" s="47">
        <f t="shared" si="1"/>
        <v>10500</v>
      </c>
      <c r="S34" s="54">
        <f t="shared" si="7"/>
        <v>6548.3870967741941</v>
      </c>
      <c r="T34" s="54">
        <f t="shared" si="8"/>
        <v>6542.7741935483873</v>
      </c>
      <c r="U34" s="54">
        <f t="shared" si="9"/>
        <v>3274.1935483870971</v>
      </c>
      <c r="V34" s="54">
        <v>0</v>
      </c>
      <c r="W34" s="54">
        <f t="shared" si="10"/>
        <v>564.32258064516134</v>
      </c>
      <c r="X34" s="54">
        <f t="shared" si="4"/>
        <v>16929.677419354841</v>
      </c>
      <c r="Y34" s="54">
        <f t="shared" si="11"/>
        <v>9822.5806451612898</v>
      </c>
      <c r="Z34" s="54">
        <f t="shared" si="5"/>
        <v>1178.7096774193549</v>
      </c>
      <c r="AA34" s="54">
        <f t="shared" si="12"/>
        <v>127</v>
      </c>
      <c r="AB34" s="54">
        <f t="shared" si="2"/>
        <v>1305.7096774193549</v>
      </c>
      <c r="AC34" s="55">
        <f t="shared" si="3"/>
        <v>15623.967741935487</v>
      </c>
      <c r="AD34" s="56"/>
    </row>
    <row r="35" spans="1:30" s="43" customFormat="1" ht="42.65" customHeight="1" x14ac:dyDescent="0.35">
      <c r="A35" s="30">
        <v>29</v>
      </c>
      <c r="B35" s="45" t="s">
        <v>203</v>
      </c>
      <c r="C35" s="45" t="s">
        <v>204</v>
      </c>
      <c r="D35" s="48" t="s">
        <v>205</v>
      </c>
      <c r="E35" s="47" t="s">
        <v>206</v>
      </c>
      <c r="F35" s="48" t="s">
        <v>207</v>
      </c>
      <c r="G35" s="49" t="s">
        <v>208</v>
      </c>
      <c r="H35" s="57" t="s">
        <v>209</v>
      </c>
      <c r="I35" s="50" t="s">
        <v>210</v>
      </c>
      <c r="J35" s="51">
        <v>26</v>
      </c>
      <c r="K35" s="51">
        <v>5</v>
      </c>
      <c r="L35" s="51">
        <f t="shared" si="6"/>
        <v>31</v>
      </c>
      <c r="M35" s="50">
        <v>1</v>
      </c>
      <c r="N35" s="47">
        <v>7000</v>
      </c>
      <c r="O35" s="50">
        <v>6994</v>
      </c>
      <c r="P35" s="50">
        <v>3500</v>
      </c>
      <c r="Q35" s="47">
        <f t="shared" si="0"/>
        <v>17494</v>
      </c>
      <c r="R35" s="47">
        <f t="shared" si="1"/>
        <v>10500</v>
      </c>
      <c r="S35" s="54">
        <f t="shared" si="7"/>
        <v>7000</v>
      </c>
      <c r="T35" s="54">
        <f t="shared" si="8"/>
        <v>6994</v>
      </c>
      <c r="U35" s="54">
        <f t="shared" si="9"/>
        <v>3500</v>
      </c>
      <c r="V35" s="54">
        <v>0</v>
      </c>
      <c r="W35" s="54">
        <f t="shared" si="10"/>
        <v>564.32258064516134</v>
      </c>
      <c r="X35" s="54">
        <f t="shared" si="4"/>
        <v>18058.322580645163</v>
      </c>
      <c r="Y35" s="54">
        <f t="shared" si="11"/>
        <v>10500</v>
      </c>
      <c r="Z35" s="54">
        <f t="shared" si="5"/>
        <v>1260</v>
      </c>
      <c r="AA35" s="54">
        <f t="shared" si="12"/>
        <v>136</v>
      </c>
      <c r="AB35" s="54">
        <f t="shared" si="2"/>
        <v>1396</v>
      </c>
      <c r="AC35" s="55">
        <f t="shared" si="3"/>
        <v>16662.322580645163</v>
      </c>
      <c r="AD35" s="56"/>
    </row>
    <row r="36" spans="1:30" s="43" customFormat="1" ht="42.65" customHeight="1" thickBot="1" x14ac:dyDescent="0.4">
      <c r="A36" s="44">
        <v>30</v>
      </c>
      <c r="B36" s="45" t="s">
        <v>211</v>
      </c>
      <c r="C36" s="45" t="s">
        <v>212</v>
      </c>
      <c r="D36" s="48" t="s">
        <v>213</v>
      </c>
      <c r="E36" s="47" t="s">
        <v>214</v>
      </c>
      <c r="F36" s="48" t="s">
        <v>207</v>
      </c>
      <c r="G36" s="49" t="s">
        <v>215</v>
      </c>
      <c r="H36" s="57" t="s">
        <v>216</v>
      </c>
      <c r="I36" s="50" t="s">
        <v>217</v>
      </c>
      <c r="J36" s="51">
        <v>24.5</v>
      </c>
      <c r="K36" s="51">
        <v>5</v>
      </c>
      <c r="L36" s="51">
        <f t="shared" si="6"/>
        <v>29.5</v>
      </c>
      <c r="M36" s="50">
        <v>1</v>
      </c>
      <c r="N36" s="47">
        <v>7000</v>
      </c>
      <c r="O36" s="50">
        <v>6994</v>
      </c>
      <c r="P36" s="50">
        <v>3500</v>
      </c>
      <c r="Q36" s="47">
        <f t="shared" si="0"/>
        <v>17494</v>
      </c>
      <c r="R36" s="47">
        <f t="shared" si="1"/>
        <v>10500</v>
      </c>
      <c r="S36" s="54">
        <f t="shared" si="7"/>
        <v>6661.2903225806449</v>
      </c>
      <c r="T36" s="54">
        <f t="shared" si="8"/>
        <v>6655.5806451612907</v>
      </c>
      <c r="U36" s="54">
        <f t="shared" si="9"/>
        <v>3330.6451612903224</v>
      </c>
      <c r="V36" s="54">
        <v>0</v>
      </c>
      <c r="W36" s="54">
        <f t="shared" si="10"/>
        <v>564.32258064516134</v>
      </c>
      <c r="X36" s="54">
        <f t="shared" si="4"/>
        <v>17211.83870967742</v>
      </c>
      <c r="Y36" s="54">
        <f t="shared" si="11"/>
        <v>9991.9354838709678</v>
      </c>
      <c r="Z36" s="54">
        <f t="shared" si="5"/>
        <v>1199.0322580645161</v>
      </c>
      <c r="AA36" s="54">
        <f t="shared" si="12"/>
        <v>130</v>
      </c>
      <c r="AB36" s="54">
        <f t="shared" si="2"/>
        <v>1329.0322580645161</v>
      </c>
      <c r="AC36" s="55">
        <f t="shared" si="3"/>
        <v>15882.806451612905</v>
      </c>
      <c r="AD36" s="56"/>
    </row>
    <row r="37" spans="1:30" s="43" customFormat="1" ht="42.65" customHeight="1" x14ac:dyDescent="0.35">
      <c r="A37" s="30">
        <v>31</v>
      </c>
      <c r="B37" s="45" t="s">
        <v>218</v>
      </c>
      <c r="C37" s="45" t="s">
        <v>219</v>
      </c>
      <c r="D37" s="48" t="s">
        <v>220</v>
      </c>
      <c r="E37" s="46" t="s">
        <v>221</v>
      </c>
      <c r="F37" s="48" t="s">
        <v>207</v>
      </c>
      <c r="G37" s="49" t="s">
        <v>222</v>
      </c>
      <c r="H37" s="57" t="s">
        <v>53</v>
      </c>
      <c r="I37" s="50" t="s">
        <v>39</v>
      </c>
      <c r="J37" s="51">
        <v>25</v>
      </c>
      <c r="K37" s="51">
        <v>4</v>
      </c>
      <c r="L37" s="51">
        <f t="shared" si="6"/>
        <v>29</v>
      </c>
      <c r="M37" s="50">
        <v>1</v>
      </c>
      <c r="N37" s="47">
        <v>7000</v>
      </c>
      <c r="O37" s="50">
        <v>6994</v>
      </c>
      <c r="P37" s="50">
        <v>3500</v>
      </c>
      <c r="Q37" s="47">
        <f>+N37+O37+P37</f>
        <v>17494</v>
      </c>
      <c r="R37" s="47">
        <f>SUM(N37+P37)</f>
        <v>10500</v>
      </c>
      <c r="S37" s="54">
        <f t="shared" si="7"/>
        <v>6548.3870967741941</v>
      </c>
      <c r="T37" s="54">
        <f t="shared" si="8"/>
        <v>6542.7741935483873</v>
      </c>
      <c r="U37" s="54">
        <f t="shared" si="9"/>
        <v>3274.1935483870971</v>
      </c>
      <c r="V37" s="54">
        <v>0</v>
      </c>
      <c r="W37" s="54">
        <f t="shared" si="10"/>
        <v>564.32258064516134</v>
      </c>
      <c r="X37" s="54">
        <f t="shared" si="4"/>
        <v>16929.677419354841</v>
      </c>
      <c r="Y37" s="54">
        <f t="shared" si="11"/>
        <v>9822.5806451612898</v>
      </c>
      <c r="Z37" s="54">
        <f t="shared" si="5"/>
        <v>1178.7096774193549</v>
      </c>
      <c r="AA37" s="54">
        <f t="shared" si="12"/>
        <v>127</v>
      </c>
      <c r="AB37" s="54">
        <f t="shared" si="2"/>
        <v>1305.7096774193549</v>
      </c>
      <c r="AC37" s="55">
        <f t="shared" si="3"/>
        <v>15623.967741935487</v>
      </c>
    </row>
    <row r="38" spans="1:30" s="43" customFormat="1" ht="42.65" customHeight="1" thickBot="1" x14ac:dyDescent="0.4">
      <c r="A38" s="44">
        <v>32</v>
      </c>
      <c r="B38" s="45" t="s">
        <v>223</v>
      </c>
      <c r="C38" s="45" t="s">
        <v>224</v>
      </c>
      <c r="D38" s="48"/>
      <c r="E38" s="47" t="s">
        <v>225</v>
      </c>
      <c r="F38" s="48" t="s">
        <v>207</v>
      </c>
      <c r="G38" s="59" t="s">
        <v>226</v>
      </c>
      <c r="H38" s="57" t="s">
        <v>227</v>
      </c>
      <c r="I38" s="50" t="s">
        <v>47</v>
      </c>
      <c r="J38" s="51">
        <v>26.5</v>
      </c>
      <c r="K38" s="51">
        <v>4</v>
      </c>
      <c r="L38" s="51">
        <f t="shared" si="6"/>
        <v>30.5</v>
      </c>
      <c r="M38" s="50">
        <v>1</v>
      </c>
      <c r="N38" s="47">
        <v>7000</v>
      </c>
      <c r="O38" s="50">
        <v>6994</v>
      </c>
      <c r="P38" s="50">
        <v>3500</v>
      </c>
      <c r="Q38" s="47">
        <f t="shared" ref="Q38:Q40" si="13">+N38+O38+P38</f>
        <v>17494</v>
      </c>
      <c r="R38" s="47">
        <f t="shared" ref="R38:R40" si="14">SUM(N38+P38)</f>
        <v>10500</v>
      </c>
      <c r="S38" s="54">
        <f t="shared" si="7"/>
        <v>6887.0967741935483</v>
      </c>
      <c r="T38" s="54">
        <f t="shared" si="8"/>
        <v>6881.1935483870975</v>
      </c>
      <c r="U38" s="54">
        <f t="shared" si="9"/>
        <v>3443.5483870967741</v>
      </c>
      <c r="V38" s="54">
        <v>0</v>
      </c>
      <c r="W38" s="54">
        <f t="shared" si="10"/>
        <v>564.32258064516134</v>
      </c>
      <c r="X38" s="54">
        <f t="shared" si="4"/>
        <v>17776.161290322583</v>
      </c>
      <c r="Y38" s="54">
        <f t="shared" si="11"/>
        <v>10330.645161290322</v>
      </c>
      <c r="Z38" s="54">
        <f t="shared" si="5"/>
        <v>1239.6774193548385</v>
      </c>
      <c r="AA38" s="54">
        <f t="shared" si="12"/>
        <v>134</v>
      </c>
      <c r="AB38" s="54">
        <f t="shared" si="2"/>
        <v>1373.6774193548385</v>
      </c>
      <c r="AC38" s="55">
        <f t="shared" si="3"/>
        <v>16402.483870967746</v>
      </c>
      <c r="AD38" s="56"/>
    </row>
    <row r="39" spans="1:30" s="43" customFormat="1" ht="42.65" customHeight="1" x14ac:dyDescent="0.35">
      <c r="A39" s="30">
        <v>33</v>
      </c>
      <c r="B39" s="45" t="s">
        <v>228</v>
      </c>
      <c r="C39" s="45" t="s">
        <v>229</v>
      </c>
      <c r="D39" s="48"/>
      <c r="E39" s="47" t="s">
        <v>230</v>
      </c>
      <c r="F39" s="48" t="s">
        <v>207</v>
      </c>
      <c r="G39" s="59" t="s">
        <v>231</v>
      </c>
      <c r="H39" s="57" t="s">
        <v>232</v>
      </c>
      <c r="I39" s="50" t="s">
        <v>210</v>
      </c>
      <c r="J39" s="51">
        <v>23</v>
      </c>
      <c r="K39" s="51">
        <v>3</v>
      </c>
      <c r="L39" s="51">
        <f t="shared" si="6"/>
        <v>26</v>
      </c>
      <c r="M39" s="50">
        <v>1</v>
      </c>
      <c r="N39" s="47">
        <v>7000</v>
      </c>
      <c r="O39" s="50">
        <v>6994</v>
      </c>
      <c r="P39" s="50">
        <v>3500</v>
      </c>
      <c r="Q39" s="47">
        <f t="shared" si="13"/>
        <v>17494</v>
      </c>
      <c r="R39" s="47">
        <f t="shared" si="14"/>
        <v>10500</v>
      </c>
      <c r="S39" s="54">
        <f t="shared" si="7"/>
        <v>5870.9677419354839</v>
      </c>
      <c r="T39" s="54">
        <f t="shared" si="8"/>
        <v>5865.9354838709678</v>
      </c>
      <c r="U39" s="54">
        <f t="shared" si="9"/>
        <v>2935.483870967742</v>
      </c>
      <c r="V39" s="54">
        <v>0</v>
      </c>
      <c r="W39" s="54">
        <f t="shared" si="10"/>
        <v>564.32258064516134</v>
      </c>
      <c r="X39" s="54">
        <f t="shared" si="4"/>
        <v>15236.709677419354</v>
      </c>
      <c r="Y39" s="54">
        <f t="shared" si="11"/>
        <v>8806.4516129032254</v>
      </c>
      <c r="Z39" s="54">
        <f t="shared" si="5"/>
        <v>1056.7741935483871</v>
      </c>
      <c r="AA39" s="54">
        <f t="shared" si="12"/>
        <v>115</v>
      </c>
      <c r="AB39" s="54">
        <f t="shared" si="2"/>
        <v>1171.7741935483871</v>
      </c>
      <c r="AC39" s="55">
        <f t="shared" si="3"/>
        <v>14064.935483870968</v>
      </c>
      <c r="AD39" s="56"/>
    </row>
    <row r="40" spans="1:30" s="43" customFormat="1" ht="42.65" customHeight="1" thickBot="1" x14ac:dyDescent="0.4">
      <c r="A40" s="44">
        <v>34</v>
      </c>
      <c r="B40" s="45" t="s">
        <v>233</v>
      </c>
      <c r="C40" s="45" t="s">
        <v>234</v>
      </c>
      <c r="D40" s="48"/>
      <c r="E40" s="47" t="s">
        <v>235</v>
      </c>
      <c r="F40" s="48" t="s">
        <v>207</v>
      </c>
      <c r="G40" s="59" t="s">
        <v>236</v>
      </c>
      <c r="H40" s="57" t="s">
        <v>237</v>
      </c>
      <c r="I40" s="50" t="s">
        <v>238</v>
      </c>
      <c r="J40" s="51">
        <v>23</v>
      </c>
      <c r="K40" s="51">
        <v>3</v>
      </c>
      <c r="L40" s="51">
        <f t="shared" si="6"/>
        <v>26</v>
      </c>
      <c r="M40" s="50">
        <v>1</v>
      </c>
      <c r="N40" s="47">
        <v>7000</v>
      </c>
      <c r="O40" s="50">
        <v>6994</v>
      </c>
      <c r="P40" s="50">
        <v>3500</v>
      </c>
      <c r="Q40" s="47">
        <f t="shared" si="13"/>
        <v>17494</v>
      </c>
      <c r="R40" s="47">
        <f t="shared" si="14"/>
        <v>10500</v>
      </c>
      <c r="S40" s="54">
        <f t="shared" si="7"/>
        <v>5870.9677419354839</v>
      </c>
      <c r="T40" s="54">
        <f t="shared" si="8"/>
        <v>5865.9354838709678</v>
      </c>
      <c r="U40" s="54">
        <f t="shared" si="9"/>
        <v>2935.483870967742</v>
      </c>
      <c r="V40" s="54">
        <v>0</v>
      </c>
      <c r="W40" s="54">
        <f t="shared" si="10"/>
        <v>564.32258064516134</v>
      </c>
      <c r="X40" s="54">
        <f t="shared" si="4"/>
        <v>15236.709677419354</v>
      </c>
      <c r="Y40" s="54">
        <f t="shared" si="11"/>
        <v>8806.4516129032254</v>
      </c>
      <c r="Z40" s="54">
        <f t="shared" si="5"/>
        <v>1056.7741935483871</v>
      </c>
      <c r="AA40" s="54">
        <f t="shared" si="12"/>
        <v>115</v>
      </c>
      <c r="AB40" s="54">
        <f t="shared" si="2"/>
        <v>1171.7741935483871</v>
      </c>
      <c r="AC40" s="55">
        <f t="shared" si="3"/>
        <v>14064.935483870968</v>
      </c>
      <c r="AD40" s="56"/>
    </row>
    <row r="41" spans="1:30" s="43" customFormat="1" ht="42.65" customHeight="1" x14ac:dyDescent="0.35">
      <c r="A41" s="30">
        <v>35</v>
      </c>
      <c r="B41" s="45" t="s">
        <v>198</v>
      </c>
      <c r="C41" s="45" t="s">
        <v>239</v>
      </c>
      <c r="D41" s="48" t="s">
        <v>240</v>
      </c>
      <c r="E41" s="47" t="s">
        <v>241</v>
      </c>
      <c r="F41" s="48" t="s">
        <v>242</v>
      </c>
      <c r="G41" s="59" t="s">
        <v>243</v>
      </c>
      <c r="H41" s="60" t="s">
        <v>244</v>
      </c>
      <c r="I41" s="61" t="s">
        <v>245</v>
      </c>
      <c r="J41" s="51">
        <v>25.5</v>
      </c>
      <c r="K41" s="51">
        <v>5</v>
      </c>
      <c r="L41" s="51">
        <f t="shared" si="6"/>
        <v>30.5</v>
      </c>
      <c r="M41" s="50">
        <v>1</v>
      </c>
      <c r="N41" s="47">
        <v>7000</v>
      </c>
      <c r="O41" s="50">
        <v>6994</v>
      </c>
      <c r="P41" s="50">
        <v>3500</v>
      </c>
      <c r="Q41" s="47">
        <f>+N41+O41+P41</f>
        <v>17494</v>
      </c>
      <c r="R41" s="47">
        <f>SUM(N41+P41)</f>
        <v>10500</v>
      </c>
      <c r="S41" s="54">
        <f t="shared" si="7"/>
        <v>6887.0967741935483</v>
      </c>
      <c r="T41" s="54">
        <f t="shared" si="8"/>
        <v>6881.1935483870975</v>
      </c>
      <c r="U41" s="54">
        <f t="shared" si="9"/>
        <v>3443.5483870967741</v>
      </c>
      <c r="V41" s="54">
        <v>0</v>
      </c>
      <c r="W41" s="54">
        <f t="shared" si="10"/>
        <v>564.32258064516134</v>
      </c>
      <c r="X41" s="54">
        <f t="shared" si="4"/>
        <v>17776.161290322583</v>
      </c>
      <c r="Y41" s="54">
        <f t="shared" si="11"/>
        <v>10330.645161290322</v>
      </c>
      <c r="Z41" s="54">
        <f t="shared" si="5"/>
        <v>1239.6774193548385</v>
      </c>
      <c r="AA41" s="54">
        <f t="shared" si="12"/>
        <v>134</v>
      </c>
      <c r="AB41" s="54">
        <f t="shared" si="2"/>
        <v>1373.6774193548385</v>
      </c>
      <c r="AC41" s="55">
        <f t="shared" si="3"/>
        <v>16402.483870967746</v>
      </c>
    </row>
    <row r="42" spans="1:30" s="43" customFormat="1" ht="42.65" customHeight="1" thickBot="1" x14ac:dyDescent="0.4">
      <c r="A42" s="44">
        <v>36</v>
      </c>
      <c r="B42" s="70" t="s">
        <v>246</v>
      </c>
      <c r="C42" s="70" t="s">
        <v>247</v>
      </c>
      <c r="D42" s="71" t="s">
        <v>248</v>
      </c>
      <c r="E42" s="72" t="s">
        <v>249</v>
      </c>
      <c r="F42" s="72" t="s">
        <v>242</v>
      </c>
      <c r="G42" s="73" t="s">
        <v>250</v>
      </c>
      <c r="H42" s="74" t="s">
        <v>53</v>
      </c>
      <c r="I42" s="75"/>
      <c r="J42" s="76">
        <v>26</v>
      </c>
      <c r="K42" s="76">
        <v>5</v>
      </c>
      <c r="L42" s="76">
        <f t="shared" si="6"/>
        <v>31</v>
      </c>
      <c r="M42" s="77">
        <v>1</v>
      </c>
      <c r="N42" s="78">
        <v>7000</v>
      </c>
      <c r="O42" s="77">
        <v>6994</v>
      </c>
      <c r="P42" s="77">
        <v>3500</v>
      </c>
      <c r="Q42" s="78">
        <f t="shared" ref="Q42:Q90" si="15">+N42+O42+P42</f>
        <v>17494</v>
      </c>
      <c r="R42" s="78">
        <f t="shared" ref="R42:R90" si="16">SUM(N42+P42)</f>
        <v>10500</v>
      </c>
      <c r="S42" s="54">
        <f t="shared" si="7"/>
        <v>7000</v>
      </c>
      <c r="T42" s="54">
        <f t="shared" si="8"/>
        <v>6994</v>
      </c>
      <c r="U42" s="54">
        <f t="shared" si="9"/>
        <v>3500</v>
      </c>
      <c r="V42" s="54">
        <v>0</v>
      </c>
      <c r="W42" s="54">
        <f t="shared" si="10"/>
        <v>564.32258064516134</v>
      </c>
      <c r="X42" s="54">
        <f t="shared" si="4"/>
        <v>18058.322580645163</v>
      </c>
      <c r="Y42" s="54">
        <f t="shared" si="11"/>
        <v>10500</v>
      </c>
      <c r="Z42" s="54">
        <f t="shared" si="5"/>
        <v>1260</v>
      </c>
      <c r="AA42" s="54">
        <f t="shared" si="12"/>
        <v>136</v>
      </c>
      <c r="AB42" s="54">
        <f t="shared" si="2"/>
        <v>1396</v>
      </c>
      <c r="AC42" s="55">
        <f t="shared" si="3"/>
        <v>16662.322580645163</v>
      </c>
    </row>
    <row r="43" spans="1:30" s="43" customFormat="1" ht="40.5" customHeight="1" x14ac:dyDescent="0.35">
      <c r="A43" s="30">
        <v>37</v>
      </c>
      <c r="B43" s="79" t="s">
        <v>251</v>
      </c>
      <c r="C43" s="80" t="s">
        <v>252</v>
      </c>
      <c r="D43" s="81" t="s">
        <v>253</v>
      </c>
      <c r="E43" s="32" t="s">
        <v>254</v>
      </c>
      <c r="F43" s="81" t="s">
        <v>255</v>
      </c>
      <c r="G43" s="34" t="s">
        <v>256</v>
      </c>
      <c r="H43" s="35" t="s">
        <v>38</v>
      </c>
      <c r="I43" s="36" t="s">
        <v>39</v>
      </c>
      <c r="J43" s="37">
        <v>21</v>
      </c>
      <c r="K43" s="37">
        <v>3</v>
      </c>
      <c r="L43" s="37">
        <f>J43+K43</f>
        <v>24</v>
      </c>
      <c r="M43" s="36">
        <v>1</v>
      </c>
      <c r="N43" s="32">
        <v>7000</v>
      </c>
      <c r="O43" s="36">
        <v>6994</v>
      </c>
      <c r="P43" s="36">
        <v>3500</v>
      </c>
      <c r="Q43" s="32">
        <f t="shared" si="15"/>
        <v>17494</v>
      </c>
      <c r="R43" s="32">
        <f t="shared" si="16"/>
        <v>10500</v>
      </c>
      <c r="S43" s="41">
        <f>N43/31*L43</f>
        <v>5419.354838709678</v>
      </c>
      <c r="T43" s="41">
        <f>O43/31*L43</f>
        <v>5414.7096774193551</v>
      </c>
      <c r="U43" s="41">
        <f>P43/31*L43</f>
        <v>2709.677419354839</v>
      </c>
      <c r="V43" s="41">
        <v>0</v>
      </c>
      <c r="W43" s="41">
        <f>Q43/31*M43</f>
        <v>564.32258064516134</v>
      </c>
      <c r="X43" s="41">
        <f t="shared" si="4"/>
        <v>14108.064516129034</v>
      </c>
      <c r="Y43" s="41">
        <f>R43/31*L43</f>
        <v>8129.0322580645152</v>
      </c>
      <c r="Z43" s="41">
        <f t="shared" si="5"/>
        <v>975.48387096774184</v>
      </c>
      <c r="AA43" s="41">
        <f t="shared" si="12"/>
        <v>106</v>
      </c>
      <c r="AB43" s="41">
        <f t="shared" si="2"/>
        <v>1081.483870967742</v>
      </c>
      <c r="AC43" s="42">
        <f t="shared" si="3"/>
        <v>13026.580645161292</v>
      </c>
    </row>
    <row r="44" spans="1:30" s="43" customFormat="1" ht="40.5" customHeight="1" thickBot="1" x14ac:dyDescent="0.4">
      <c r="A44" s="44">
        <v>38</v>
      </c>
      <c r="B44" s="82" t="s">
        <v>257</v>
      </c>
      <c r="C44" s="45" t="s">
        <v>258</v>
      </c>
      <c r="D44" s="48" t="s">
        <v>259</v>
      </c>
      <c r="E44" s="47" t="s">
        <v>260</v>
      </c>
      <c r="F44" s="48" t="s">
        <v>255</v>
      </c>
      <c r="G44" s="49" t="s">
        <v>261</v>
      </c>
      <c r="H44" s="57" t="s">
        <v>38</v>
      </c>
      <c r="I44" s="50" t="s">
        <v>39</v>
      </c>
      <c r="J44" s="51">
        <v>25</v>
      </c>
      <c r="K44" s="51">
        <v>5</v>
      </c>
      <c r="L44" s="51">
        <f>J44+K44</f>
        <v>30</v>
      </c>
      <c r="M44" s="50">
        <v>1</v>
      </c>
      <c r="N44" s="47">
        <v>7000</v>
      </c>
      <c r="O44" s="50">
        <v>6994</v>
      </c>
      <c r="P44" s="50">
        <v>3500</v>
      </c>
      <c r="Q44" s="47">
        <f t="shared" si="15"/>
        <v>17494</v>
      </c>
      <c r="R44" s="47">
        <f t="shared" si="16"/>
        <v>10500</v>
      </c>
      <c r="S44" s="54">
        <f>N44/31*L44</f>
        <v>6774.1935483870966</v>
      </c>
      <c r="T44" s="54">
        <f>O44/31*L44</f>
        <v>6768.3870967741941</v>
      </c>
      <c r="U44" s="54">
        <f>P44/31*L44</f>
        <v>3387.0967741935483</v>
      </c>
      <c r="V44" s="54">
        <v>0</v>
      </c>
      <c r="W44" s="54">
        <f>Q44/31*M44</f>
        <v>564.32258064516134</v>
      </c>
      <c r="X44" s="54">
        <f t="shared" si="4"/>
        <v>17494.000000000004</v>
      </c>
      <c r="Y44" s="54">
        <f>R44/31*L44</f>
        <v>10161.290322580644</v>
      </c>
      <c r="Z44" s="54">
        <f t="shared" si="5"/>
        <v>1219.3548387096773</v>
      </c>
      <c r="AA44" s="54">
        <f t="shared" si="12"/>
        <v>132</v>
      </c>
      <c r="AB44" s="54">
        <f t="shared" si="2"/>
        <v>1351.3548387096773</v>
      </c>
      <c r="AC44" s="55">
        <f t="shared" si="3"/>
        <v>16142.645161290326</v>
      </c>
      <c r="AD44" s="56"/>
    </row>
    <row r="45" spans="1:30" s="43" customFormat="1" ht="40.5" customHeight="1" x14ac:dyDescent="0.35">
      <c r="A45" s="30">
        <v>39</v>
      </c>
      <c r="B45" s="82" t="s">
        <v>262</v>
      </c>
      <c r="C45" s="45" t="s">
        <v>263</v>
      </c>
      <c r="D45" s="48" t="s">
        <v>264</v>
      </c>
      <c r="E45" s="47" t="s">
        <v>265</v>
      </c>
      <c r="F45" s="48" t="s">
        <v>255</v>
      </c>
      <c r="G45" s="49" t="s">
        <v>266</v>
      </c>
      <c r="H45" s="57" t="s">
        <v>38</v>
      </c>
      <c r="I45" s="50" t="s">
        <v>39</v>
      </c>
      <c r="J45" s="51">
        <v>27</v>
      </c>
      <c r="K45" s="51">
        <v>4</v>
      </c>
      <c r="L45" s="51">
        <f t="shared" ref="L45:L53" si="17">J45+K45</f>
        <v>31</v>
      </c>
      <c r="M45" s="50">
        <v>1</v>
      </c>
      <c r="N45" s="47">
        <v>7000</v>
      </c>
      <c r="O45" s="50">
        <v>6994</v>
      </c>
      <c r="P45" s="50">
        <v>3500</v>
      </c>
      <c r="Q45" s="47">
        <f t="shared" si="15"/>
        <v>17494</v>
      </c>
      <c r="R45" s="47">
        <f t="shared" si="16"/>
        <v>10500</v>
      </c>
      <c r="S45" s="54">
        <f t="shared" ref="S45:S53" si="18">N45/31*L45</f>
        <v>7000</v>
      </c>
      <c r="T45" s="54">
        <f t="shared" ref="T45:T53" si="19">O45/31*L45</f>
        <v>6994</v>
      </c>
      <c r="U45" s="54">
        <f t="shared" ref="U45:U53" si="20">P45/31*L45</f>
        <v>3500</v>
      </c>
      <c r="V45" s="54">
        <v>0</v>
      </c>
      <c r="W45" s="54">
        <f t="shared" ref="W45:W53" si="21">Q45/31*M45</f>
        <v>564.32258064516134</v>
      </c>
      <c r="X45" s="54">
        <f t="shared" si="4"/>
        <v>18058.322580645163</v>
      </c>
      <c r="Y45" s="54">
        <f t="shared" ref="Y45:Y53" si="22">R45/31*L45</f>
        <v>10500</v>
      </c>
      <c r="Z45" s="54">
        <f t="shared" si="5"/>
        <v>1260</v>
      </c>
      <c r="AA45" s="54">
        <f t="shared" si="12"/>
        <v>136</v>
      </c>
      <c r="AB45" s="54">
        <f t="shared" si="2"/>
        <v>1396</v>
      </c>
      <c r="AC45" s="55">
        <f t="shared" si="3"/>
        <v>16662.322580645163</v>
      </c>
      <c r="AD45" s="56"/>
    </row>
    <row r="46" spans="1:30" s="43" customFormat="1" ht="40.5" customHeight="1" thickBot="1" x14ac:dyDescent="0.4">
      <c r="A46" s="44">
        <v>40</v>
      </c>
      <c r="B46" s="82" t="s">
        <v>267</v>
      </c>
      <c r="C46" s="45" t="s">
        <v>268</v>
      </c>
      <c r="D46" s="48" t="s">
        <v>269</v>
      </c>
      <c r="E46" s="47" t="s">
        <v>270</v>
      </c>
      <c r="F46" s="48" t="s">
        <v>255</v>
      </c>
      <c r="G46" s="83" t="s">
        <v>271</v>
      </c>
      <c r="H46" s="84" t="s">
        <v>272</v>
      </c>
      <c r="I46" s="50" t="s">
        <v>245</v>
      </c>
      <c r="J46" s="51">
        <v>27</v>
      </c>
      <c r="K46" s="51">
        <v>4</v>
      </c>
      <c r="L46" s="51">
        <f t="shared" si="17"/>
        <v>31</v>
      </c>
      <c r="M46" s="50">
        <v>1</v>
      </c>
      <c r="N46" s="47">
        <v>7000</v>
      </c>
      <c r="O46" s="50">
        <v>6994</v>
      </c>
      <c r="P46" s="50">
        <v>3500</v>
      </c>
      <c r="Q46" s="47">
        <f t="shared" si="15"/>
        <v>17494</v>
      </c>
      <c r="R46" s="47">
        <f t="shared" si="16"/>
        <v>10500</v>
      </c>
      <c r="S46" s="54">
        <f t="shared" si="18"/>
        <v>7000</v>
      </c>
      <c r="T46" s="54">
        <f t="shared" si="19"/>
        <v>6994</v>
      </c>
      <c r="U46" s="54">
        <f t="shared" si="20"/>
        <v>3500</v>
      </c>
      <c r="V46" s="54">
        <v>0</v>
      </c>
      <c r="W46" s="54">
        <f t="shared" si="21"/>
        <v>564.32258064516134</v>
      </c>
      <c r="X46" s="54">
        <f t="shared" si="4"/>
        <v>18058.322580645163</v>
      </c>
      <c r="Y46" s="54">
        <f t="shared" si="22"/>
        <v>10500</v>
      </c>
      <c r="Z46" s="54">
        <f t="shared" si="5"/>
        <v>1260</v>
      </c>
      <c r="AA46" s="54">
        <f t="shared" si="12"/>
        <v>136</v>
      </c>
      <c r="AB46" s="54">
        <f t="shared" si="2"/>
        <v>1396</v>
      </c>
      <c r="AC46" s="55">
        <f t="shared" si="3"/>
        <v>16662.322580645163</v>
      </c>
      <c r="AD46" s="56"/>
    </row>
    <row r="47" spans="1:30" s="43" customFormat="1" ht="40.5" customHeight="1" x14ac:dyDescent="0.35">
      <c r="A47" s="30">
        <v>41</v>
      </c>
      <c r="B47" s="82" t="s">
        <v>273</v>
      </c>
      <c r="C47" s="45" t="s">
        <v>274</v>
      </c>
      <c r="D47" s="48" t="s">
        <v>275</v>
      </c>
      <c r="E47" s="47" t="s">
        <v>276</v>
      </c>
      <c r="F47" s="48" t="s">
        <v>255</v>
      </c>
      <c r="G47" s="49" t="s">
        <v>277</v>
      </c>
      <c r="H47" s="60" t="s">
        <v>95</v>
      </c>
      <c r="I47" s="50" t="s">
        <v>39</v>
      </c>
      <c r="J47" s="51">
        <v>24</v>
      </c>
      <c r="K47" s="51">
        <v>4</v>
      </c>
      <c r="L47" s="51">
        <f t="shared" si="17"/>
        <v>28</v>
      </c>
      <c r="M47" s="50">
        <v>1</v>
      </c>
      <c r="N47" s="47">
        <v>7000</v>
      </c>
      <c r="O47" s="50">
        <v>6994</v>
      </c>
      <c r="P47" s="50">
        <v>3500</v>
      </c>
      <c r="Q47" s="47">
        <f t="shared" si="15"/>
        <v>17494</v>
      </c>
      <c r="R47" s="47">
        <f t="shared" si="16"/>
        <v>10500</v>
      </c>
      <c r="S47" s="54">
        <f t="shared" si="18"/>
        <v>6322.5806451612907</v>
      </c>
      <c r="T47" s="54">
        <f t="shared" si="19"/>
        <v>6317.1612903225814</v>
      </c>
      <c r="U47" s="54">
        <f t="shared" si="20"/>
        <v>3161.2903225806454</v>
      </c>
      <c r="V47" s="54">
        <v>0</v>
      </c>
      <c r="W47" s="54">
        <f t="shared" si="21"/>
        <v>564.32258064516134</v>
      </c>
      <c r="X47" s="54">
        <f t="shared" si="4"/>
        <v>16365.354838709678</v>
      </c>
      <c r="Y47" s="54">
        <f t="shared" si="22"/>
        <v>9483.8709677419356</v>
      </c>
      <c r="Z47" s="54">
        <f t="shared" si="5"/>
        <v>1138.0645161290322</v>
      </c>
      <c r="AA47" s="54">
        <f t="shared" si="12"/>
        <v>123</v>
      </c>
      <c r="AB47" s="54">
        <f t="shared" si="2"/>
        <v>1261.0645161290322</v>
      </c>
      <c r="AC47" s="55">
        <f t="shared" si="3"/>
        <v>15104.290322580646</v>
      </c>
      <c r="AD47" s="56"/>
    </row>
    <row r="48" spans="1:30" s="43" customFormat="1" ht="40.5" customHeight="1" thickBot="1" x14ac:dyDescent="0.4">
      <c r="A48" s="44">
        <v>42</v>
      </c>
      <c r="B48" s="82" t="s">
        <v>278</v>
      </c>
      <c r="C48" s="45" t="s">
        <v>279</v>
      </c>
      <c r="D48" s="48" t="s">
        <v>280</v>
      </c>
      <c r="E48" s="47" t="s">
        <v>281</v>
      </c>
      <c r="F48" s="48" t="s">
        <v>255</v>
      </c>
      <c r="G48" s="49" t="s">
        <v>282</v>
      </c>
      <c r="H48" s="60" t="s">
        <v>78</v>
      </c>
      <c r="I48" s="50" t="s">
        <v>283</v>
      </c>
      <c r="J48" s="51">
        <v>26</v>
      </c>
      <c r="K48" s="51">
        <v>5</v>
      </c>
      <c r="L48" s="51">
        <f t="shared" si="17"/>
        <v>31</v>
      </c>
      <c r="M48" s="50">
        <v>1</v>
      </c>
      <c r="N48" s="47">
        <v>7000</v>
      </c>
      <c r="O48" s="50">
        <v>6994</v>
      </c>
      <c r="P48" s="50">
        <v>3500</v>
      </c>
      <c r="Q48" s="47">
        <f t="shared" si="15"/>
        <v>17494</v>
      </c>
      <c r="R48" s="47">
        <f t="shared" si="16"/>
        <v>10500</v>
      </c>
      <c r="S48" s="54">
        <f t="shared" si="18"/>
        <v>7000</v>
      </c>
      <c r="T48" s="54">
        <f t="shared" si="19"/>
        <v>6994</v>
      </c>
      <c r="U48" s="54">
        <f t="shared" si="20"/>
        <v>3500</v>
      </c>
      <c r="V48" s="54">
        <v>0</v>
      </c>
      <c r="W48" s="54">
        <f t="shared" si="21"/>
        <v>564.32258064516134</v>
      </c>
      <c r="X48" s="54">
        <f t="shared" si="4"/>
        <v>18058.322580645163</v>
      </c>
      <c r="Y48" s="54">
        <f t="shared" si="22"/>
        <v>10500</v>
      </c>
      <c r="Z48" s="54">
        <f t="shared" si="5"/>
        <v>1260</v>
      </c>
      <c r="AA48" s="54">
        <f t="shared" si="12"/>
        <v>136</v>
      </c>
      <c r="AB48" s="54">
        <f t="shared" si="2"/>
        <v>1396</v>
      </c>
      <c r="AC48" s="55">
        <f t="shared" si="3"/>
        <v>16662.322580645163</v>
      </c>
      <c r="AD48" s="56"/>
    </row>
    <row r="49" spans="1:30" s="43" customFormat="1" ht="40.5" customHeight="1" x14ac:dyDescent="0.35">
      <c r="A49" s="30">
        <v>43</v>
      </c>
      <c r="B49" s="82" t="s">
        <v>284</v>
      </c>
      <c r="C49" s="45" t="s">
        <v>285</v>
      </c>
      <c r="D49" s="48" t="s">
        <v>286</v>
      </c>
      <c r="E49" s="47" t="s">
        <v>287</v>
      </c>
      <c r="F49" s="48" t="s">
        <v>255</v>
      </c>
      <c r="G49" s="49" t="s">
        <v>288</v>
      </c>
      <c r="H49" s="49" t="s">
        <v>289</v>
      </c>
      <c r="I49" s="50" t="s">
        <v>290</v>
      </c>
      <c r="J49" s="51">
        <v>27</v>
      </c>
      <c r="K49" s="51">
        <v>4</v>
      </c>
      <c r="L49" s="51">
        <f t="shared" si="17"/>
        <v>31</v>
      </c>
      <c r="M49" s="50">
        <v>1</v>
      </c>
      <c r="N49" s="47">
        <v>7000</v>
      </c>
      <c r="O49" s="50">
        <v>6994</v>
      </c>
      <c r="P49" s="50">
        <v>3500</v>
      </c>
      <c r="Q49" s="47">
        <f t="shared" si="15"/>
        <v>17494</v>
      </c>
      <c r="R49" s="47">
        <f t="shared" si="16"/>
        <v>10500</v>
      </c>
      <c r="S49" s="54">
        <f t="shared" si="18"/>
        <v>7000</v>
      </c>
      <c r="T49" s="54">
        <f t="shared" si="19"/>
        <v>6994</v>
      </c>
      <c r="U49" s="54">
        <f t="shared" si="20"/>
        <v>3500</v>
      </c>
      <c r="V49" s="54">
        <v>0</v>
      </c>
      <c r="W49" s="54">
        <f t="shared" si="21"/>
        <v>564.32258064516134</v>
      </c>
      <c r="X49" s="54">
        <f t="shared" si="4"/>
        <v>18058.322580645163</v>
      </c>
      <c r="Y49" s="54">
        <f t="shared" si="22"/>
        <v>10500</v>
      </c>
      <c r="Z49" s="54">
        <f t="shared" si="5"/>
        <v>1260</v>
      </c>
      <c r="AA49" s="54">
        <f t="shared" si="12"/>
        <v>136</v>
      </c>
      <c r="AB49" s="54">
        <f t="shared" si="2"/>
        <v>1396</v>
      </c>
      <c r="AC49" s="55">
        <f t="shared" si="3"/>
        <v>16662.322580645163</v>
      </c>
      <c r="AD49" s="56"/>
    </row>
    <row r="50" spans="1:30" s="43" customFormat="1" ht="40.5" customHeight="1" thickBot="1" x14ac:dyDescent="0.4">
      <c r="A50" s="44">
        <v>44</v>
      </c>
      <c r="B50" s="45" t="s">
        <v>291</v>
      </c>
      <c r="C50" s="45" t="s">
        <v>292</v>
      </c>
      <c r="D50" s="48" t="s">
        <v>293</v>
      </c>
      <c r="E50" s="47" t="s">
        <v>294</v>
      </c>
      <c r="F50" s="48" t="s">
        <v>255</v>
      </c>
      <c r="G50" s="49" t="s">
        <v>295</v>
      </c>
      <c r="H50" s="57" t="s">
        <v>53</v>
      </c>
      <c r="I50" s="50" t="s">
        <v>39</v>
      </c>
      <c r="J50" s="51">
        <v>25</v>
      </c>
      <c r="K50" s="51">
        <v>5</v>
      </c>
      <c r="L50" s="51">
        <f t="shared" si="17"/>
        <v>30</v>
      </c>
      <c r="M50" s="50">
        <v>1</v>
      </c>
      <c r="N50" s="47">
        <v>7000</v>
      </c>
      <c r="O50" s="50">
        <v>6994</v>
      </c>
      <c r="P50" s="50">
        <v>3500</v>
      </c>
      <c r="Q50" s="47">
        <f>+N50+O50+P50</f>
        <v>17494</v>
      </c>
      <c r="R50" s="47">
        <f>SUM(N50+P50)</f>
        <v>10500</v>
      </c>
      <c r="S50" s="54">
        <f t="shared" si="18"/>
        <v>6774.1935483870966</v>
      </c>
      <c r="T50" s="54">
        <f t="shared" si="19"/>
        <v>6768.3870967741941</v>
      </c>
      <c r="U50" s="54">
        <f t="shared" si="20"/>
        <v>3387.0967741935483</v>
      </c>
      <c r="V50" s="54">
        <v>0</v>
      </c>
      <c r="W50" s="54">
        <f t="shared" si="21"/>
        <v>564.32258064516134</v>
      </c>
      <c r="X50" s="54">
        <f t="shared" si="4"/>
        <v>17494.000000000004</v>
      </c>
      <c r="Y50" s="54">
        <f t="shared" si="22"/>
        <v>10161.290322580644</v>
      </c>
      <c r="Z50" s="54">
        <f t="shared" si="5"/>
        <v>1219.3548387096773</v>
      </c>
      <c r="AA50" s="54">
        <f t="shared" si="12"/>
        <v>132</v>
      </c>
      <c r="AB50" s="54">
        <f t="shared" si="2"/>
        <v>1351.3548387096773</v>
      </c>
      <c r="AC50" s="55">
        <f t="shared" si="3"/>
        <v>16142.645161290326</v>
      </c>
      <c r="AD50" s="56"/>
    </row>
    <row r="51" spans="1:30" s="43" customFormat="1" ht="40.5" customHeight="1" x14ac:dyDescent="0.35">
      <c r="A51" s="30">
        <v>45</v>
      </c>
      <c r="B51" s="82" t="s">
        <v>296</v>
      </c>
      <c r="C51" s="45" t="s">
        <v>297</v>
      </c>
      <c r="D51" s="48"/>
      <c r="E51" s="48" t="s">
        <v>298</v>
      </c>
      <c r="F51" s="48" t="s">
        <v>255</v>
      </c>
      <c r="G51" s="49" t="s">
        <v>299</v>
      </c>
      <c r="H51" s="60" t="s">
        <v>300</v>
      </c>
      <c r="I51" s="50" t="s">
        <v>210</v>
      </c>
      <c r="J51" s="51">
        <v>27</v>
      </c>
      <c r="K51" s="51">
        <v>4</v>
      </c>
      <c r="L51" s="51">
        <f t="shared" si="17"/>
        <v>31</v>
      </c>
      <c r="M51" s="50">
        <v>1</v>
      </c>
      <c r="N51" s="47">
        <v>7000</v>
      </c>
      <c r="O51" s="50">
        <v>6994</v>
      </c>
      <c r="P51" s="50">
        <v>3500</v>
      </c>
      <c r="Q51" s="47">
        <f t="shared" si="15"/>
        <v>17494</v>
      </c>
      <c r="R51" s="47">
        <f t="shared" si="16"/>
        <v>10500</v>
      </c>
      <c r="S51" s="54">
        <f t="shared" si="18"/>
        <v>7000</v>
      </c>
      <c r="T51" s="54">
        <f t="shared" si="19"/>
        <v>6994</v>
      </c>
      <c r="U51" s="54">
        <f t="shared" si="20"/>
        <v>3500</v>
      </c>
      <c r="V51" s="54">
        <v>0</v>
      </c>
      <c r="W51" s="54">
        <f t="shared" si="21"/>
        <v>564.32258064516134</v>
      </c>
      <c r="X51" s="54">
        <f t="shared" si="4"/>
        <v>18058.322580645163</v>
      </c>
      <c r="Y51" s="54">
        <f t="shared" si="22"/>
        <v>10500</v>
      </c>
      <c r="Z51" s="54">
        <f t="shared" si="5"/>
        <v>1260</v>
      </c>
      <c r="AA51" s="54">
        <f t="shared" si="12"/>
        <v>136</v>
      </c>
      <c r="AB51" s="54">
        <f t="shared" si="2"/>
        <v>1396</v>
      </c>
      <c r="AC51" s="55">
        <f t="shared" si="3"/>
        <v>16662.322580645163</v>
      </c>
      <c r="AD51" s="56"/>
    </row>
    <row r="52" spans="1:30" s="43" customFormat="1" ht="40.5" customHeight="1" thickBot="1" x14ac:dyDescent="0.4">
      <c r="A52" s="44">
        <v>46</v>
      </c>
      <c r="B52" s="82" t="s">
        <v>301</v>
      </c>
      <c r="C52" s="45" t="s">
        <v>302</v>
      </c>
      <c r="D52" s="48"/>
      <c r="E52" s="48" t="s">
        <v>303</v>
      </c>
      <c r="F52" s="48" t="s">
        <v>255</v>
      </c>
      <c r="G52" s="59" t="s">
        <v>304</v>
      </c>
      <c r="H52" s="57" t="s">
        <v>305</v>
      </c>
      <c r="I52" s="50" t="s">
        <v>210</v>
      </c>
      <c r="J52" s="51">
        <v>21</v>
      </c>
      <c r="K52" s="51">
        <v>3</v>
      </c>
      <c r="L52" s="51">
        <f t="shared" si="17"/>
        <v>24</v>
      </c>
      <c r="M52" s="50">
        <v>1</v>
      </c>
      <c r="N52" s="47">
        <v>7000</v>
      </c>
      <c r="O52" s="50">
        <v>6994</v>
      </c>
      <c r="P52" s="50">
        <v>3500</v>
      </c>
      <c r="Q52" s="47">
        <f t="shared" si="15"/>
        <v>17494</v>
      </c>
      <c r="R52" s="47">
        <f t="shared" si="16"/>
        <v>10500</v>
      </c>
      <c r="S52" s="54">
        <f t="shared" si="18"/>
        <v>5419.354838709678</v>
      </c>
      <c r="T52" s="54">
        <f t="shared" si="19"/>
        <v>5414.7096774193551</v>
      </c>
      <c r="U52" s="54">
        <f t="shared" si="20"/>
        <v>2709.677419354839</v>
      </c>
      <c r="V52" s="54">
        <v>0</v>
      </c>
      <c r="W52" s="54">
        <f t="shared" si="21"/>
        <v>564.32258064516134</v>
      </c>
      <c r="X52" s="54">
        <f t="shared" si="4"/>
        <v>14108.064516129034</v>
      </c>
      <c r="Y52" s="54">
        <f t="shared" si="22"/>
        <v>8129.0322580645152</v>
      </c>
      <c r="Z52" s="54">
        <f t="shared" si="5"/>
        <v>975.48387096774184</v>
      </c>
      <c r="AA52" s="54">
        <f t="shared" si="12"/>
        <v>106</v>
      </c>
      <c r="AB52" s="54">
        <f t="shared" si="2"/>
        <v>1081.483870967742</v>
      </c>
      <c r="AC52" s="55">
        <f t="shared" si="3"/>
        <v>13026.580645161292</v>
      </c>
      <c r="AD52" s="56"/>
    </row>
    <row r="53" spans="1:30" s="43" customFormat="1" ht="40.5" customHeight="1" thickBot="1" x14ac:dyDescent="0.4">
      <c r="A53" s="30">
        <v>47</v>
      </c>
      <c r="B53" s="85" t="s">
        <v>306</v>
      </c>
      <c r="C53" s="86" t="s">
        <v>307</v>
      </c>
      <c r="D53" s="71"/>
      <c r="E53" s="71" t="s">
        <v>308</v>
      </c>
      <c r="F53" s="71" t="s">
        <v>255</v>
      </c>
      <c r="G53" s="87" t="s">
        <v>309</v>
      </c>
      <c r="H53" s="74" t="s">
        <v>310</v>
      </c>
      <c r="I53" s="77" t="s">
        <v>210</v>
      </c>
      <c r="J53" s="76">
        <v>27</v>
      </c>
      <c r="K53" s="76">
        <v>4</v>
      </c>
      <c r="L53" s="76">
        <f t="shared" si="17"/>
        <v>31</v>
      </c>
      <c r="M53" s="77">
        <v>0</v>
      </c>
      <c r="N53" s="78">
        <v>7000</v>
      </c>
      <c r="O53" s="77">
        <v>6994</v>
      </c>
      <c r="P53" s="77">
        <v>3500</v>
      </c>
      <c r="Q53" s="78">
        <f t="shared" si="15"/>
        <v>17494</v>
      </c>
      <c r="R53" s="78">
        <f t="shared" si="16"/>
        <v>10500</v>
      </c>
      <c r="S53" s="88">
        <f t="shared" si="18"/>
        <v>7000</v>
      </c>
      <c r="T53" s="88">
        <f t="shared" si="19"/>
        <v>6994</v>
      </c>
      <c r="U53" s="88">
        <f t="shared" si="20"/>
        <v>3500</v>
      </c>
      <c r="V53" s="88">
        <v>0</v>
      </c>
      <c r="W53" s="88">
        <f t="shared" si="21"/>
        <v>0</v>
      </c>
      <c r="X53" s="88">
        <f t="shared" si="4"/>
        <v>17494</v>
      </c>
      <c r="Y53" s="88">
        <f t="shared" si="22"/>
        <v>10500</v>
      </c>
      <c r="Z53" s="88">
        <f t="shared" si="5"/>
        <v>1260</v>
      </c>
      <c r="AA53" s="88">
        <f t="shared" si="12"/>
        <v>132</v>
      </c>
      <c r="AB53" s="88">
        <f t="shared" si="2"/>
        <v>1392</v>
      </c>
      <c r="AC53" s="89">
        <f t="shared" si="3"/>
        <v>16102</v>
      </c>
      <c r="AD53" s="56"/>
    </row>
    <row r="54" spans="1:30" s="43" customFormat="1" ht="40.5" customHeight="1" thickBot="1" x14ac:dyDescent="0.4">
      <c r="A54" s="44">
        <v>48</v>
      </c>
      <c r="B54" s="31" t="s">
        <v>311</v>
      </c>
      <c r="C54" s="31" t="s">
        <v>312</v>
      </c>
      <c r="D54" s="32" t="s">
        <v>313</v>
      </c>
      <c r="E54" s="32" t="s">
        <v>314</v>
      </c>
      <c r="F54" s="32" t="s">
        <v>315</v>
      </c>
      <c r="G54" s="34" t="s">
        <v>316</v>
      </c>
      <c r="H54" s="35" t="s">
        <v>38</v>
      </c>
      <c r="I54" s="36" t="s">
        <v>39</v>
      </c>
      <c r="J54" s="37">
        <v>22</v>
      </c>
      <c r="K54" s="37">
        <v>3</v>
      </c>
      <c r="L54" s="90">
        <f>J54+K54</f>
        <v>25</v>
      </c>
      <c r="M54" s="36">
        <v>1</v>
      </c>
      <c r="N54" s="32">
        <v>7000</v>
      </c>
      <c r="O54" s="36">
        <v>6994</v>
      </c>
      <c r="P54" s="36">
        <v>3500</v>
      </c>
      <c r="Q54" s="32">
        <f t="shared" si="15"/>
        <v>17494</v>
      </c>
      <c r="R54" s="32">
        <f t="shared" si="16"/>
        <v>10500</v>
      </c>
      <c r="S54" s="41">
        <f>N54/31*L54</f>
        <v>5645.1612903225805</v>
      </c>
      <c r="T54" s="41">
        <f>O54/31*L54</f>
        <v>5640.3225806451619</v>
      </c>
      <c r="U54" s="41">
        <f>P54/31*L54</f>
        <v>2822.5806451612902</v>
      </c>
      <c r="V54" s="41">
        <v>0</v>
      </c>
      <c r="W54" s="41">
        <f>Q54/31*M54</f>
        <v>564.32258064516134</v>
      </c>
      <c r="X54" s="41">
        <f t="shared" si="4"/>
        <v>14672.387096774193</v>
      </c>
      <c r="Y54" s="41">
        <f>R54/31*L54</f>
        <v>8467.7419354838712</v>
      </c>
      <c r="Z54" s="41">
        <f t="shared" si="5"/>
        <v>1016.1290322580645</v>
      </c>
      <c r="AA54" s="41">
        <f t="shared" ref="AA54:AA94" si="23">SUM(ROUNDUP(X54*0.75/100,0))</f>
        <v>111</v>
      </c>
      <c r="AB54" s="41">
        <f t="shared" si="2"/>
        <v>1127.1290322580644</v>
      </c>
      <c r="AC54" s="42">
        <f t="shared" si="3"/>
        <v>13545.258064516129</v>
      </c>
    </row>
    <row r="55" spans="1:30" s="43" customFormat="1" ht="40.5" customHeight="1" x14ac:dyDescent="0.35">
      <c r="A55" s="30">
        <v>49</v>
      </c>
      <c r="B55" s="91" t="s">
        <v>317</v>
      </c>
      <c r="C55" s="58" t="s">
        <v>318</v>
      </c>
      <c r="D55" s="47" t="s">
        <v>319</v>
      </c>
      <c r="E55" s="47" t="s">
        <v>320</v>
      </c>
      <c r="F55" s="47" t="s">
        <v>315</v>
      </c>
      <c r="G55" s="49" t="s">
        <v>321</v>
      </c>
      <c r="H55" s="57" t="s">
        <v>38</v>
      </c>
      <c r="I55" s="50" t="s">
        <v>39</v>
      </c>
      <c r="J55" s="51">
        <v>25</v>
      </c>
      <c r="K55" s="51">
        <v>4</v>
      </c>
      <c r="L55" s="92">
        <f>J55+K55</f>
        <v>29</v>
      </c>
      <c r="M55" s="50">
        <v>1</v>
      </c>
      <c r="N55" s="47">
        <v>7000</v>
      </c>
      <c r="O55" s="50">
        <v>6994</v>
      </c>
      <c r="P55" s="50">
        <v>3500</v>
      </c>
      <c r="Q55" s="47">
        <f t="shared" si="15"/>
        <v>17494</v>
      </c>
      <c r="R55" s="47">
        <f t="shared" si="16"/>
        <v>10500</v>
      </c>
      <c r="S55" s="54">
        <f>N55/31*L55</f>
        <v>6548.3870967741941</v>
      </c>
      <c r="T55" s="54">
        <f>O55/31*L55</f>
        <v>6542.7741935483873</v>
      </c>
      <c r="U55" s="54">
        <f>P55/31*L55</f>
        <v>3274.1935483870971</v>
      </c>
      <c r="V55" s="54">
        <v>0</v>
      </c>
      <c r="W55" s="54">
        <f>Q55/31*M55</f>
        <v>564.32258064516134</v>
      </c>
      <c r="X55" s="54">
        <f t="shared" si="4"/>
        <v>16929.677419354841</v>
      </c>
      <c r="Y55" s="54">
        <f>R55/31*L55</f>
        <v>9822.5806451612898</v>
      </c>
      <c r="Z55" s="54">
        <f t="shared" si="5"/>
        <v>1178.7096774193549</v>
      </c>
      <c r="AA55" s="54">
        <f t="shared" si="23"/>
        <v>127</v>
      </c>
      <c r="AB55" s="54">
        <f t="shared" si="2"/>
        <v>1305.7096774193549</v>
      </c>
      <c r="AC55" s="55">
        <f t="shared" si="3"/>
        <v>15623.967741935487</v>
      </c>
    </row>
    <row r="56" spans="1:30" s="43" customFormat="1" ht="40.5" customHeight="1" thickBot="1" x14ac:dyDescent="0.4">
      <c r="A56" s="44">
        <v>50</v>
      </c>
      <c r="B56" s="58" t="s">
        <v>322</v>
      </c>
      <c r="C56" s="58" t="s">
        <v>323</v>
      </c>
      <c r="D56" s="47" t="s">
        <v>324</v>
      </c>
      <c r="E56" s="47" t="s">
        <v>325</v>
      </c>
      <c r="F56" s="47" t="s">
        <v>315</v>
      </c>
      <c r="G56" s="49" t="s">
        <v>326</v>
      </c>
      <c r="H56" s="57" t="s">
        <v>53</v>
      </c>
      <c r="I56" s="50" t="s">
        <v>39</v>
      </c>
      <c r="J56" s="51">
        <v>26</v>
      </c>
      <c r="K56" s="51">
        <v>5</v>
      </c>
      <c r="L56" s="92">
        <f t="shared" ref="L56:L76" si="24">J56+K56</f>
        <v>31</v>
      </c>
      <c r="M56" s="50">
        <v>1</v>
      </c>
      <c r="N56" s="47">
        <v>7000</v>
      </c>
      <c r="O56" s="50">
        <v>6994</v>
      </c>
      <c r="P56" s="50">
        <v>3500</v>
      </c>
      <c r="Q56" s="47">
        <f t="shared" si="15"/>
        <v>17494</v>
      </c>
      <c r="R56" s="47">
        <f t="shared" si="16"/>
        <v>10500</v>
      </c>
      <c r="S56" s="54">
        <f t="shared" ref="S56:S76" si="25">N56/31*L56</f>
        <v>7000</v>
      </c>
      <c r="T56" s="54">
        <f t="shared" ref="T56:T76" si="26">O56/31*L56</f>
        <v>6994</v>
      </c>
      <c r="U56" s="54">
        <f t="shared" ref="U56:U76" si="27">P56/31*L56</f>
        <v>3500</v>
      </c>
      <c r="V56" s="54">
        <v>0</v>
      </c>
      <c r="W56" s="54">
        <f t="shared" ref="W56:W76" si="28">Q56/31*M56</f>
        <v>564.32258064516134</v>
      </c>
      <c r="X56" s="54">
        <f t="shared" si="4"/>
        <v>18058.322580645163</v>
      </c>
      <c r="Y56" s="54">
        <f t="shared" ref="Y56:Y76" si="29">R56/31*L56</f>
        <v>10500</v>
      </c>
      <c r="Z56" s="54">
        <f t="shared" si="5"/>
        <v>1260</v>
      </c>
      <c r="AA56" s="54">
        <f t="shared" si="23"/>
        <v>136</v>
      </c>
      <c r="AB56" s="54">
        <f t="shared" si="2"/>
        <v>1396</v>
      </c>
      <c r="AC56" s="55">
        <f t="shared" si="3"/>
        <v>16662.322580645163</v>
      </c>
    </row>
    <row r="57" spans="1:30" s="43" customFormat="1" ht="40.5" customHeight="1" x14ac:dyDescent="0.35">
      <c r="A57" s="30">
        <v>51</v>
      </c>
      <c r="B57" s="58" t="s">
        <v>327</v>
      </c>
      <c r="C57" s="58" t="s">
        <v>328</v>
      </c>
      <c r="D57" s="47" t="s">
        <v>329</v>
      </c>
      <c r="E57" s="47" t="s">
        <v>330</v>
      </c>
      <c r="F57" s="47" t="s">
        <v>315</v>
      </c>
      <c r="G57" s="49" t="s">
        <v>331</v>
      </c>
      <c r="H57" s="57" t="s">
        <v>53</v>
      </c>
      <c r="I57" s="50" t="s">
        <v>39</v>
      </c>
      <c r="J57" s="51">
        <v>27</v>
      </c>
      <c r="K57" s="51">
        <v>4</v>
      </c>
      <c r="L57" s="92">
        <f t="shared" si="24"/>
        <v>31</v>
      </c>
      <c r="M57" s="50">
        <v>1</v>
      </c>
      <c r="N57" s="47">
        <v>7000</v>
      </c>
      <c r="O57" s="50">
        <v>6994</v>
      </c>
      <c r="P57" s="50">
        <v>3500</v>
      </c>
      <c r="Q57" s="47">
        <f t="shared" si="15"/>
        <v>17494</v>
      </c>
      <c r="R57" s="47">
        <f t="shared" si="16"/>
        <v>10500</v>
      </c>
      <c r="S57" s="54">
        <f t="shared" si="25"/>
        <v>7000</v>
      </c>
      <c r="T57" s="54">
        <f t="shared" si="26"/>
        <v>6994</v>
      </c>
      <c r="U57" s="54">
        <f t="shared" si="27"/>
        <v>3500</v>
      </c>
      <c r="V57" s="54">
        <v>0</v>
      </c>
      <c r="W57" s="54">
        <f t="shared" si="28"/>
        <v>564.32258064516134</v>
      </c>
      <c r="X57" s="54">
        <f t="shared" si="4"/>
        <v>18058.322580645163</v>
      </c>
      <c r="Y57" s="54">
        <f t="shared" si="29"/>
        <v>10500</v>
      </c>
      <c r="Z57" s="54">
        <f t="shared" si="5"/>
        <v>1260</v>
      </c>
      <c r="AA57" s="54">
        <f t="shared" si="23"/>
        <v>136</v>
      </c>
      <c r="AB57" s="54">
        <f t="shared" si="2"/>
        <v>1396</v>
      </c>
      <c r="AC57" s="55">
        <f t="shared" si="3"/>
        <v>16662.322580645163</v>
      </c>
    </row>
    <row r="58" spans="1:30" s="43" customFormat="1" ht="40.5" customHeight="1" thickBot="1" x14ac:dyDescent="0.4">
      <c r="A58" s="44">
        <v>52</v>
      </c>
      <c r="B58" s="58" t="s">
        <v>332</v>
      </c>
      <c r="C58" s="58" t="s">
        <v>333</v>
      </c>
      <c r="D58" s="47" t="s">
        <v>334</v>
      </c>
      <c r="E58" s="47" t="s">
        <v>335</v>
      </c>
      <c r="F58" s="47" t="s">
        <v>315</v>
      </c>
      <c r="G58" s="49" t="s">
        <v>336</v>
      </c>
      <c r="H58" s="57" t="s">
        <v>53</v>
      </c>
      <c r="I58" s="50" t="s">
        <v>39</v>
      </c>
      <c r="J58" s="51">
        <v>25</v>
      </c>
      <c r="K58" s="51">
        <v>4</v>
      </c>
      <c r="L58" s="92">
        <f t="shared" si="24"/>
        <v>29</v>
      </c>
      <c r="M58" s="50">
        <v>1</v>
      </c>
      <c r="N58" s="47">
        <v>7000</v>
      </c>
      <c r="O58" s="50">
        <v>6994</v>
      </c>
      <c r="P58" s="50">
        <v>3500</v>
      </c>
      <c r="Q58" s="47">
        <f t="shared" si="15"/>
        <v>17494</v>
      </c>
      <c r="R58" s="47">
        <f t="shared" si="16"/>
        <v>10500</v>
      </c>
      <c r="S58" s="54">
        <f t="shared" si="25"/>
        <v>6548.3870967741941</v>
      </c>
      <c r="T58" s="54">
        <f t="shared" si="26"/>
        <v>6542.7741935483873</v>
      </c>
      <c r="U58" s="54">
        <f t="shared" si="27"/>
        <v>3274.1935483870971</v>
      </c>
      <c r="V58" s="54">
        <v>0</v>
      </c>
      <c r="W58" s="54">
        <f t="shared" si="28"/>
        <v>564.32258064516134</v>
      </c>
      <c r="X58" s="54">
        <f t="shared" si="4"/>
        <v>16929.677419354841</v>
      </c>
      <c r="Y58" s="54">
        <f t="shared" si="29"/>
        <v>9822.5806451612898</v>
      </c>
      <c r="Z58" s="54">
        <f t="shared" si="5"/>
        <v>1178.7096774193549</v>
      </c>
      <c r="AA58" s="54">
        <f t="shared" si="23"/>
        <v>127</v>
      </c>
      <c r="AB58" s="54">
        <f t="shared" si="2"/>
        <v>1305.7096774193549</v>
      </c>
      <c r="AC58" s="55">
        <f t="shared" si="3"/>
        <v>15623.967741935487</v>
      </c>
    </row>
    <row r="59" spans="1:30" s="43" customFormat="1" ht="40.5" customHeight="1" x14ac:dyDescent="0.35">
      <c r="A59" s="30">
        <v>53</v>
      </c>
      <c r="B59" s="58" t="s">
        <v>337</v>
      </c>
      <c r="C59" s="58" t="s">
        <v>338</v>
      </c>
      <c r="D59" s="47" t="s">
        <v>339</v>
      </c>
      <c r="E59" s="47" t="s">
        <v>340</v>
      </c>
      <c r="F59" s="47" t="s">
        <v>315</v>
      </c>
      <c r="G59" s="49" t="s">
        <v>341</v>
      </c>
      <c r="H59" s="57" t="s">
        <v>38</v>
      </c>
      <c r="I59" s="50" t="s">
        <v>39</v>
      </c>
      <c r="J59" s="51">
        <v>26</v>
      </c>
      <c r="K59" s="51">
        <v>5</v>
      </c>
      <c r="L59" s="92">
        <f t="shared" si="24"/>
        <v>31</v>
      </c>
      <c r="M59" s="50">
        <v>1</v>
      </c>
      <c r="N59" s="47">
        <v>7000</v>
      </c>
      <c r="O59" s="50">
        <v>6994</v>
      </c>
      <c r="P59" s="50">
        <v>3500</v>
      </c>
      <c r="Q59" s="47">
        <f t="shared" si="15"/>
        <v>17494</v>
      </c>
      <c r="R59" s="47">
        <f t="shared" si="16"/>
        <v>10500</v>
      </c>
      <c r="S59" s="54">
        <f t="shared" si="25"/>
        <v>7000</v>
      </c>
      <c r="T59" s="54">
        <f t="shared" si="26"/>
        <v>6994</v>
      </c>
      <c r="U59" s="54">
        <f t="shared" si="27"/>
        <v>3500</v>
      </c>
      <c r="V59" s="54">
        <v>0</v>
      </c>
      <c r="W59" s="54">
        <f t="shared" si="28"/>
        <v>564.32258064516134</v>
      </c>
      <c r="X59" s="54">
        <f t="shared" si="4"/>
        <v>18058.322580645163</v>
      </c>
      <c r="Y59" s="54">
        <f t="shared" si="29"/>
        <v>10500</v>
      </c>
      <c r="Z59" s="54">
        <f t="shared" si="5"/>
        <v>1260</v>
      </c>
      <c r="AA59" s="54">
        <f t="shared" si="23"/>
        <v>136</v>
      </c>
      <c r="AB59" s="54">
        <f t="shared" si="2"/>
        <v>1396</v>
      </c>
      <c r="AC59" s="55">
        <f t="shared" si="3"/>
        <v>16662.322580645163</v>
      </c>
    </row>
    <row r="60" spans="1:30" s="43" customFormat="1" ht="40.5" customHeight="1" thickBot="1" x14ac:dyDescent="0.4">
      <c r="A60" s="44">
        <v>54</v>
      </c>
      <c r="B60" s="58" t="s">
        <v>203</v>
      </c>
      <c r="C60" s="58" t="s">
        <v>229</v>
      </c>
      <c r="D60" s="47" t="s">
        <v>342</v>
      </c>
      <c r="E60" s="47" t="s">
        <v>343</v>
      </c>
      <c r="F60" s="47" t="s">
        <v>315</v>
      </c>
      <c r="G60" s="59" t="s">
        <v>344</v>
      </c>
      <c r="H60" s="60" t="s">
        <v>95</v>
      </c>
      <c r="I60" s="61" t="s">
        <v>39</v>
      </c>
      <c r="J60" s="51">
        <v>24</v>
      </c>
      <c r="K60" s="51">
        <v>4</v>
      </c>
      <c r="L60" s="92">
        <f t="shared" si="24"/>
        <v>28</v>
      </c>
      <c r="M60" s="50">
        <v>1</v>
      </c>
      <c r="N60" s="47">
        <v>7000</v>
      </c>
      <c r="O60" s="50">
        <v>6994</v>
      </c>
      <c r="P60" s="50">
        <v>3500</v>
      </c>
      <c r="Q60" s="47">
        <f t="shared" si="15"/>
        <v>17494</v>
      </c>
      <c r="R60" s="47">
        <f t="shared" si="16"/>
        <v>10500</v>
      </c>
      <c r="S60" s="54">
        <f t="shared" si="25"/>
        <v>6322.5806451612907</v>
      </c>
      <c r="T60" s="54">
        <f t="shared" si="26"/>
        <v>6317.1612903225814</v>
      </c>
      <c r="U60" s="54">
        <f t="shared" si="27"/>
        <v>3161.2903225806454</v>
      </c>
      <c r="V60" s="54">
        <v>0</v>
      </c>
      <c r="W60" s="54">
        <f t="shared" si="28"/>
        <v>564.32258064516134</v>
      </c>
      <c r="X60" s="54">
        <f t="shared" si="4"/>
        <v>16365.354838709678</v>
      </c>
      <c r="Y60" s="54">
        <f t="shared" si="29"/>
        <v>9483.8709677419356</v>
      </c>
      <c r="Z60" s="54">
        <f t="shared" si="5"/>
        <v>1138.0645161290322</v>
      </c>
      <c r="AA60" s="54">
        <f t="shared" si="23"/>
        <v>123</v>
      </c>
      <c r="AB60" s="54">
        <f t="shared" si="2"/>
        <v>1261.0645161290322</v>
      </c>
      <c r="AC60" s="55">
        <f t="shared" si="3"/>
        <v>15104.290322580646</v>
      </c>
      <c r="AD60" s="56"/>
    </row>
    <row r="61" spans="1:30" s="43" customFormat="1" ht="40.5" customHeight="1" x14ac:dyDescent="0.35">
      <c r="A61" s="30">
        <v>55</v>
      </c>
      <c r="B61" s="58" t="s">
        <v>345</v>
      </c>
      <c r="C61" s="58" t="s">
        <v>346</v>
      </c>
      <c r="D61" s="93" t="s">
        <v>347</v>
      </c>
      <c r="E61" s="47" t="s">
        <v>348</v>
      </c>
      <c r="F61" s="47" t="s">
        <v>315</v>
      </c>
      <c r="G61" s="49" t="s">
        <v>349</v>
      </c>
      <c r="H61" s="57" t="s">
        <v>53</v>
      </c>
      <c r="I61" s="50" t="s">
        <v>39</v>
      </c>
      <c r="J61" s="51">
        <v>24</v>
      </c>
      <c r="K61" s="51">
        <v>4</v>
      </c>
      <c r="L61" s="92">
        <f t="shared" si="24"/>
        <v>28</v>
      </c>
      <c r="M61" s="50">
        <v>1</v>
      </c>
      <c r="N61" s="47">
        <v>7000</v>
      </c>
      <c r="O61" s="50">
        <v>6994</v>
      </c>
      <c r="P61" s="50">
        <v>3500</v>
      </c>
      <c r="Q61" s="47">
        <f t="shared" si="15"/>
        <v>17494</v>
      </c>
      <c r="R61" s="47">
        <f t="shared" si="16"/>
        <v>10500</v>
      </c>
      <c r="S61" s="54">
        <f t="shared" si="25"/>
        <v>6322.5806451612907</v>
      </c>
      <c r="T61" s="54">
        <f t="shared" si="26"/>
        <v>6317.1612903225814</v>
      </c>
      <c r="U61" s="54">
        <f t="shared" si="27"/>
        <v>3161.2903225806454</v>
      </c>
      <c r="V61" s="54">
        <v>0</v>
      </c>
      <c r="W61" s="54">
        <f t="shared" si="28"/>
        <v>564.32258064516134</v>
      </c>
      <c r="X61" s="54">
        <f t="shared" si="4"/>
        <v>16365.354838709678</v>
      </c>
      <c r="Y61" s="54">
        <f t="shared" si="29"/>
        <v>9483.8709677419356</v>
      </c>
      <c r="Z61" s="54">
        <f t="shared" si="5"/>
        <v>1138.0645161290322</v>
      </c>
      <c r="AA61" s="54">
        <f t="shared" si="23"/>
        <v>123</v>
      </c>
      <c r="AB61" s="54">
        <f t="shared" si="2"/>
        <v>1261.0645161290322</v>
      </c>
      <c r="AC61" s="55">
        <f t="shared" si="3"/>
        <v>15104.290322580646</v>
      </c>
    </row>
    <row r="62" spans="1:30" s="43" customFormat="1" ht="40.5" customHeight="1" thickBot="1" x14ac:dyDescent="0.4">
      <c r="A62" s="44">
        <v>56</v>
      </c>
      <c r="B62" s="45" t="s">
        <v>252</v>
      </c>
      <c r="C62" s="58" t="s">
        <v>350</v>
      </c>
      <c r="D62" s="47" t="s">
        <v>351</v>
      </c>
      <c r="E62" s="47" t="s">
        <v>352</v>
      </c>
      <c r="F62" s="47" t="s">
        <v>315</v>
      </c>
      <c r="G62" s="49" t="s">
        <v>353</v>
      </c>
      <c r="H62" s="57" t="s">
        <v>102</v>
      </c>
      <c r="I62" s="50" t="s">
        <v>39</v>
      </c>
      <c r="J62" s="51">
        <v>26</v>
      </c>
      <c r="K62" s="51">
        <v>5</v>
      </c>
      <c r="L62" s="92">
        <f t="shared" si="24"/>
        <v>31</v>
      </c>
      <c r="M62" s="50">
        <v>1</v>
      </c>
      <c r="N62" s="47">
        <v>7000</v>
      </c>
      <c r="O62" s="50">
        <v>6994</v>
      </c>
      <c r="P62" s="50">
        <v>3500</v>
      </c>
      <c r="Q62" s="47">
        <f t="shared" si="15"/>
        <v>17494</v>
      </c>
      <c r="R62" s="47">
        <f t="shared" si="16"/>
        <v>10500</v>
      </c>
      <c r="S62" s="54">
        <f t="shared" si="25"/>
        <v>7000</v>
      </c>
      <c r="T62" s="54">
        <f t="shared" si="26"/>
        <v>6994</v>
      </c>
      <c r="U62" s="54">
        <f t="shared" si="27"/>
        <v>3500</v>
      </c>
      <c r="V62" s="54">
        <v>0</v>
      </c>
      <c r="W62" s="54">
        <f t="shared" si="28"/>
        <v>564.32258064516134</v>
      </c>
      <c r="X62" s="54">
        <f t="shared" si="4"/>
        <v>18058.322580645163</v>
      </c>
      <c r="Y62" s="54">
        <f t="shared" si="29"/>
        <v>10500</v>
      </c>
      <c r="Z62" s="54">
        <f t="shared" si="5"/>
        <v>1260</v>
      </c>
      <c r="AA62" s="54">
        <f t="shared" si="23"/>
        <v>136</v>
      </c>
      <c r="AB62" s="54">
        <f t="shared" si="2"/>
        <v>1396</v>
      </c>
      <c r="AC62" s="55">
        <f t="shared" si="3"/>
        <v>16662.322580645163</v>
      </c>
    </row>
    <row r="63" spans="1:30" s="43" customFormat="1" ht="40.5" customHeight="1" x14ac:dyDescent="0.35">
      <c r="A63" s="30">
        <v>57</v>
      </c>
      <c r="B63" s="58" t="s">
        <v>354</v>
      </c>
      <c r="C63" s="58" t="s">
        <v>355</v>
      </c>
      <c r="D63" s="47" t="s">
        <v>356</v>
      </c>
      <c r="E63" s="47" t="s">
        <v>357</v>
      </c>
      <c r="F63" s="47" t="s">
        <v>315</v>
      </c>
      <c r="G63" s="49" t="s">
        <v>358</v>
      </c>
      <c r="H63" s="57" t="s">
        <v>53</v>
      </c>
      <c r="I63" s="50" t="s">
        <v>39</v>
      </c>
      <c r="J63" s="51">
        <v>25</v>
      </c>
      <c r="K63" s="51">
        <v>4</v>
      </c>
      <c r="L63" s="92">
        <f t="shared" si="24"/>
        <v>29</v>
      </c>
      <c r="M63" s="50">
        <v>1</v>
      </c>
      <c r="N63" s="47">
        <v>7000</v>
      </c>
      <c r="O63" s="50">
        <v>6994</v>
      </c>
      <c r="P63" s="50">
        <v>3500</v>
      </c>
      <c r="Q63" s="47">
        <f t="shared" si="15"/>
        <v>17494</v>
      </c>
      <c r="R63" s="47">
        <f t="shared" si="16"/>
        <v>10500</v>
      </c>
      <c r="S63" s="54">
        <f t="shared" si="25"/>
        <v>6548.3870967741941</v>
      </c>
      <c r="T63" s="54">
        <f t="shared" si="26"/>
        <v>6542.7741935483873</v>
      </c>
      <c r="U63" s="54">
        <f t="shared" si="27"/>
        <v>3274.1935483870971</v>
      </c>
      <c r="V63" s="54">
        <v>0</v>
      </c>
      <c r="W63" s="54">
        <f t="shared" si="28"/>
        <v>564.32258064516134</v>
      </c>
      <c r="X63" s="54">
        <f t="shared" si="4"/>
        <v>16929.677419354841</v>
      </c>
      <c r="Y63" s="54">
        <f t="shared" si="29"/>
        <v>9822.5806451612898</v>
      </c>
      <c r="Z63" s="54">
        <f t="shared" si="5"/>
        <v>1178.7096774193549</v>
      </c>
      <c r="AA63" s="54">
        <f t="shared" si="23"/>
        <v>127</v>
      </c>
      <c r="AB63" s="54">
        <f t="shared" si="2"/>
        <v>1305.7096774193549</v>
      </c>
      <c r="AC63" s="55">
        <f t="shared" si="3"/>
        <v>15623.967741935487</v>
      </c>
    </row>
    <row r="64" spans="1:30" s="43" customFormat="1" ht="40.5" customHeight="1" thickBot="1" x14ac:dyDescent="0.4">
      <c r="A64" s="44">
        <v>58</v>
      </c>
      <c r="B64" s="58" t="s">
        <v>359</v>
      </c>
      <c r="C64" s="58" t="s">
        <v>360</v>
      </c>
      <c r="D64" s="47" t="s">
        <v>361</v>
      </c>
      <c r="E64" s="47" t="s">
        <v>362</v>
      </c>
      <c r="F64" s="47" t="s">
        <v>315</v>
      </c>
      <c r="G64" s="49" t="s">
        <v>363</v>
      </c>
      <c r="H64" s="57" t="s">
        <v>38</v>
      </c>
      <c r="I64" s="50" t="s">
        <v>39</v>
      </c>
      <c r="J64" s="51">
        <v>25</v>
      </c>
      <c r="K64" s="51">
        <v>5</v>
      </c>
      <c r="L64" s="92">
        <f t="shared" si="24"/>
        <v>30</v>
      </c>
      <c r="M64" s="50">
        <v>1</v>
      </c>
      <c r="N64" s="47">
        <v>7000</v>
      </c>
      <c r="O64" s="50">
        <v>6994</v>
      </c>
      <c r="P64" s="50">
        <v>3500</v>
      </c>
      <c r="Q64" s="47">
        <f t="shared" si="15"/>
        <v>17494</v>
      </c>
      <c r="R64" s="47">
        <f t="shared" si="16"/>
        <v>10500</v>
      </c>
      <c r="S64" s="54">
        <f t="shared" si="25"/>
        <v>6774.1935483870966</v>
      </c>
      <c r="T64" s="54">
        <f t="shared" si="26"/>
        <v>6768.3870967741941</v>
      </c>
      <c r="U64" s="54">
        <f t="shared" si="27"/>
        <v>3387.0967741935483</v>
      </c>
      <c r="V64" s="54">
        <v>0</v>
      </c>
      <c r="W64" s="54">
        <f t="shared" si="28"/>
        <v>564.32258064516134</v>
      </c>
      <c r="X64" s="54">
        <f t="shared" si="4"/>
        <v>17494.000000000004</v>
      </c>
      <c r="Y64" s="54">
        <f t="shared" si="29"/>
        <v>10161.290322580644</v>
      </c>
      <c r="Z64" s="54">
        <f t="shared" si="5"/>
        <v>1219.3548387096773</v>
      </c>
      <c r="AA64" s="54">
        <f t="shared" si="23"/>
        <v>132</v>
      </c>
      <c r="AB64" s="54">
        <f t="shared" si="2"/>
        <v>1351.3548387096773</v>
      </c>
      <c r="AC64" s="55">
        <f t="shared" si="3"/>
        <v>16142.645161290326</v>
      </c>
    </row>
    <row r="65" spans="1:29" s="43" customFormat="1" ht="40.5" customHeight="1" x14ac:dyDescent="0.35">
      <c r="A65" s="30">
        <v>59</v>
      </c>
      <c r="B65" s="45" t="s">
        <v>364</v>
      </c>
      <c r="C65" s="58" t="s">
        <v>365</v>
      </c>
      <c r="D65" s="47" t="s">
        <v>366</v>
      </c>
      <c r="E65" s="47" t="s">
        <v>367</v>
      </c>
      <c r="F65" s="47" t="s">
        <v>315</v>
      </c>
      <c r="G65" s="59" t="s">
        <v>368</v>
      </c>
      <c r="H65" s="60" t="s">
        <v>95</v>
      </c>
      <c r="I65" s="61" t="s">
        <v>39</v>
      </c>
      <c r="J65" s="51">
        <v>22</v>
      </c>
      <c r="K65" s="51">
        <v>4</v>
      </c>
      <c r="L65" s="92">
        <f t="shared" si="24"/>
        <v>26</v>
      </c>
      <c r="M65" s="50">
        <v>0</v>
      </c>
      <c r="N65" s="47">
        <v>7000</v>
      </c>
      <c r="O65" s="50">
        <v>6994</v>
      </c>
      <c r="P65" s="50">
        <v>3500</v>
      </c>
      <c r="Q65" s="47">
        <f t="shared" si="15"/>
        <v>17494</v>
      </c>
      <c r="R65" s="47">
        <f t="shared" si="16"/>
        <v>10500</v>
      </c>
      <c r="S65" s="54">
        <f t="shared" si="25"/>
        <v>5870.9677419354839</v>
      </c>
      <c r="T65" s="54">
        <f t="shared" si="26"/>
        <v>5865.9354838709678</v>
      </c>
      <c r="U65" s="54">
        <f t="shared" si="27"/>
        <v>2935.483870967742</v>
      </c>
      <c r="V65" s="54">
        <v>0</v>
      </c>
      <c r="W65" s="54">
        <f t="shared" si="28"/>
        <v>0</v>
      </c>
      <c r="X65" s="54">
        <f t="shared" si="4"/>
        <v>14672.387096774193</v>
      </c>
      <c r="Y65" s="54">
        <f t="shared" si="29"/>
        <v>8806.4516129032254</v>
      </c>
      <c r="Z65" s="54">
        <f t="shared" si="5"/>
        <v>1056.7741935483871</v>
      </c>
      <c r="AA65" s="54">
        <f t="shared" si="23"/>
        <v>111</v>
      </c>
      <c r="AB65" s="54">
        <f t="shared" si="2"/>
        <v>1167.7741935483871</v>
      </c>
      <c r="AC65" s="55">
        <f t="shared" si="3"/>
        <v>13504.612903225807</v>
      </c>
    </row>
    <row r="66" spans="1:29" s="43" customFormat="1" ht="40.5" customHeight="1" thickBot="1" x14ac:dyDescent="0.4">
      <c r="A66" s="44">
        <v>60</v>
      </c>
      <c r="B66" s="45" t="s">
        <v>369</v>
      </c>
      <c r="C66" s="58" t="s">
        <v>370</v>
      </c>
      <c r="D66" s="47" t="s">
        <v>371</v>
      </c>
      <c r="E66" s="47" t="s">
        <v>372</v>
      </c>
      <c r="F66" s="47" t="s">
        <v>315</v>
      </c>
      <c r="G66" s="49" t="s">
        <v>373</v>
      </c>
      <c r="H66" s="57" t="s">
        <v>38</v>
      </c>
      <c r="I66" s="50" t="s">
        <v>39</v>
      </c>
      <c r="J66" s="51">
        <v>26</v>
      </c>
      <c r="K66" s="51">
        <v>5</v>
      </c>
      <c r="L66" s="92">
        <f t="shared" si="24"/>
        <v>31</v>
      </c>
      <c r="M66" s="50">
        <v>1</v>
      </c>
      <c r="N66" s="47">
        <v>7000</v>
      </c>
      <c r="O66" s="50">
        <v>6994</v>
      </c>
      <c r="P66" s="50">
        <v>3500</v>
      </c>
      <c r="Q66" s="47">
        <f t="shared" si="15"/>
        <v>17494</v>
      </c>
      <c r="R66" s="47">
        <f t="shared" si="16"/>
        <v>10500</v>
      </c>
      <c r="S66" s="54">
        <f t="shared" si="25"/>
        <v>7000</v>
      </c>
      <c r="T66" s="54">
        <f t="shared" si="26"/>
        <v>6994</v>
      </c>
      <c r="U66" s="54">
        <f t="shared" si="27"/>
        <v>3500</v>
      </c>
      <c r="V66" s="54">
        <v>0</v>
      </c>
      <c r="W66" s="54">
        <f t="shared" si="28"/>
        <v>564.32258064516134</v>
      </c>
      <c r="X66" s="54">
        <f t="shared" si="4"/>
        <v>18058.322580645163</v>
      </c>
      <c r="Y66" s="54">
        <f t="shared" si="29"/>
        <v>10500</v>
      </c>
      <c r="Z66" s="54">
        <f t="shared" si="5"/>
        <v>1260</v>
      </c>
      <c r="AA66" s="54">
        <f t="shared" si="23"/>
        <v>136</v>
      </c>
      <c r="AB66" s="54">
        <f t="shared" si="2"/>
        <v>1396</v>
      </c>
      <c r="AC66" s="55">
        <f t="shared" si="3"/>
        <v>16662.322580645163</v>
      </c>
    </row>
    <row r="67" spans="1:29" s="43" customFormat="1" ht="40.5" customHeight="1" x14ac:dyDescent="0.35">
      <c r="A67" s="30">
        <v>61</v>
      </c>
      <c r="B67" s="45" t="s">
        <v>374</v>
      </c>
      <c r="C67" s="58" t="s">
        <v>375</v>
      </c>
      <c r="D67" s="47" t="s">
        <v>376</v>
      </c>
      <c r="E67" s="47" t="s">
        <v>377</v>
      </c>
      <c r="F67" s="47" t="s">
        <v>315</v>
      </c>
      <c r="G67" s="59" t="s">
        <v>378</v>
      </c>
      <c r="H67" s="60" t="s">
        <v>95</v>
      </c>
      <c r="I67" s="61" t="s">
        <v>39</v>
      </c>
      <c r="J67" s="51">
        <v>26</v>
      </c>
      <c r="K67" s="51">
        <v>4</v>
      </c>
      <c r="L67" s="92">
        <f t="shared" si="24"/>
        <v>30</v>
      </c>
      <c r="M67" s="50">
        <v>1</v>
      </c>
      <c r="N67" s="47">
        <v>7000</v>
      </c>
      <c r="O67" s="50">
        <v>6994</v>
      </c>
      <c r="P67" s="50">
        <v>3500</v>
      </c>
      <c r="Q67" s="47">
        <f t="shared" si="15"/>
        <v>17494</v>
      </c>
      <c r="R67" s="47">
        <f t="shared" si="16"/>
        <v>10500</v>
      </c>
      <c r="S67" s="54">
        <f t="shared" si="25"/>
        <v>6774.1935483870966</v>
      </c>
      <c r="T67" s="54">
        <f t="shared" si="26"/>
        <v>6768.3870967741941</v>
      </c>
      <c r="U67" s="54">
        <f t="shared" si="27"/>
        <v>3387.0967741935483</v>
      </c>
      <c r="V67" s="54">
        <v>0</v>
      </c>
      <c r="W67" s="54">
        <f t="shared" si="28"/>
        <v>564.32258064516134</v>
      </c>
      <c r="X67" s="54">
        <f t="shared" si="4"/>
        <v>17494.000000000004</v>
      </c>
      <c r="Y67" s="54">
        <f t="shared" si="29"/>
        <v>10161.290322580644</v>
      </c>
      <c r="Z67" s="54">
        <f t="shared" si="5"/>
        <v>1219.3548387096773</v>
      </c>
      <c r="AA67" s="54">
        <f t="shared" si="23"/>
        <v>132</v>
      </c>
      <c r="AB67" s="54">
        <f t="shared" si="2"/>
        <v>1351.3548387096773</v>
      </c>
      <c r="AC67" s="55">
        <f t="shared" si="3"/>
        <v>16142.645161290326</v>
      </c>
    </row>
    <row r="68" spans="1:29" s="43" customFormat="1" ht="40.5" customHeight="1" thickBot="1" x14ac:dyDescent="0.4">
      <c r="A68" s="44">
        <v>62</v>
      </c>
      <c r="B68" s="45" t="s">
        <v>379</v>
      </c>
      <c r="C68" s="58" t="s">
        <v>380</v>
      </c>
      <c r="D68" s="47" t="s">
        <v>381</v>
      </c>
      <c r="E68" s="47" t="s">
        <v>382</v>
      </c>
      <c r="F68" s="47" t="s">
        <v>315</v>
      </c>
      <c r="G68" s="49" t="s">
        <v>383</v>
      </c>
      <c r="H68" s="57" t="s">
        <v>384</v>
      </c>
      <c r="I68" s="50" t="s">
        <v>39</v>
      </c>
      <c r="J68" s="51">
        <v>26</v>
      </c>
      <c r="K68" s="51">
        <v>4</v>
      </c>
      <c r="L68" s="92">
        <f t="shared" si="24"/>
        <v>30</v>
      </c>
      <c r="M68" s="50">
        <v>0</v>
      </c>
      <c r="N68" s="47">
        <v>7000</v>
      </c>
      <c r="O68" s="50">
        <v>6994</v>
      </c>
      <c r="P68" s="50">
        <v>3500</v>
      </c>
      <c r="Q68" s="47">
        <f t="shared" si="15"/>
        <v>17494</v>
      </c>
      <c r="R68" s="47">
        <f t="shared" si="16"/>
        <v>10500</v>
      </c>
      <c r="S68" s="54">
        <f t="shared" si="25"/>
        <v>6774.1935483870966</v>
      </c>
      <c r="T68" s="54">
        <f t="shared" si="26"/>
        <v>6768.3870967741941</v>
      </c>
      <c r="U68" s="54">
        <f t="shared" si="27"/>
        <v>3387.0967741935483</v>
      </c>
      <c r="V68" s="54">
        <v>0</v>
      </c>
      <c r="W68" s="54">
        <f t="shared" si="28"/>
        <v>0</v>
      </c>
      <c r="X68" s="54">
        <f t="shared" si="4"/>
        <v>16929.677419354841</v>
      </c>
      <c r="Y68" s="54">
        <f t="shared" si="29"/>
        <v>10161.290322580644</v>
      </c>
      <c r="Z68" s="54">
        <f t="shared" si="5"/>
        <v>1219.3548387096773</v>
      </c>
      <c r="AA68" s="54">
        <f t="shared" si="23"/>
        <v>127</v>
      </c>
      <c r="AB68" s="54">
        <f t="shared" si="2"/>
        <v>1346.3548387096773</v>
      </c>
      <c r="AC68" s="55">
        <f t="shared" si="3"/>
        <v>15583.322580645163</v>
      </c>
    </row>
    <row r="69" spans="1:29" s="43" customFormat="1" ht="40.5" customHeight="1" x14ac:dyDescent="0.35">
      <c r="A69" s="30">
        <v>63</v>
      </c>
      <c r="B69" s="45" t="s">
        <v>385</v>
      </c>
      <c r="C69" s="58" t="s">
        <v>386</v>
      </c>
      <c r="D69" s="47" t="s">
        <v>387</v>
      </c>
      <c r="E69" s="47" t="s">
        <v>388</v>
      </c>
      <c r="F69" s="47" t="s">
        <v>315</v>
      </c>
      <c r="G69" s="59" t="s">
        <v>389</v>
      </c>
      <c r="H69" s="60" t="s">
        <v>95</v>
      </c>
      <c r="I69" s="61" t="s">
        <v>39</v>
      </c>
      <c r="J69" s="51">
        <v>26</v>
      </c>
      <c r="K69" s="51">
        <v>5</v>
      </c>
      <c r="L69" s="92">
        <f t="shared" si="24"/>
        <v>31</v>
      </c>
      <c r="M69" s="50">
        <v>1</v>
      </c>
      <c r="N69" s="47">
        <v>7000</v>
      </c>
      <c r="O69" s="50">
        <v>6994</v>
      </c>
      <c r="P69" s="50">
        <v>3500</v>
      </c>
      <c r="Q69" s="47">
        <f t="shared" si="15"/>
        <v>17494</v>
      </c>
      <c r="R69" s="47">
        <f t="shared" si="16"/>
        <v>10500</v>
      </c>
      <c r="S69" s="54">
        <f t="shared" si="25"/>
        <v>7000</v>
      </c>
      <c r="T69" s="54">
        <f t="shared" si="26"/>
        <v>6994</v>
      </c>
      <c r="U69" s="54">
        <f t="shared" si="27"/>
        <v>3500</v>
      </c>
      <c r="V69" s="54">
        <v>0</v>
      </c>
      <c r="W69" s="54">
        <f t="shared" si="28"/>
        <v>564.32258064516134</v>
      </c>
      <c r="X69" s="54">
        <f t="shared" si="4"/>
        <v>18058.322580645163</v>
      </c>
      <c r="Y69" s="54">
        <f t="shared" si="29"/>
        <v>10500</v>
      </c>
      <c r="Z69" s="54">
        <f t="shared" si="5"/>
        <v>1260</v>
      </c>
      <c r="AA69" s="54">
        <f t="shared" si="23"/>
        <v>136</v>
      </c>
      <c r="AB69" s="54">
        <f t="shared" si="2"/>
        <v>1396</v>
      </c>
      <c r="AC69" s="55">
        <f t="shared" si="3"/>
        <v>16662.322580645163</v>
      </c>
    </row>
    <row r="70" spans="1:29" s="43" customFormat="1" ht="40.5" customHeight="1" thickBot="1" x14ac:dyDescent="0.4">
      <c r="A70" s="44">
        <v>64</v>
      </c>
      <c r="B70" s="45" t="s">
        <v>390</v>
      </c>
      <c r="C70" s="58" t="s">
        <v>391</v>
      </c>
      <c r="D70" s="47" t="s">
        <v>392</v>
      </c>
      <c r="E70" s="47" t="s">
        <v>393</v>
      </c>
      <c r="F70" s="47" t="s">
        <v>315</v>
      </c>
      <c r="G70" s="59" t="s">
        <v>394</v>
      </c>
      <c r="H70" s="60" t="s">
        <v>95</v>
      </c>
      <c r="I70" s="61" t="s">
        <v>39</v>
      </c>
      <c r="J70" s="51">
        <v>26</v>
      </c>
      <c r="K70" s="51">
        <v>4</v>
      </c>
      <c r="L70" s="92">
        <f t="shared" si="24"/>
        <v>30</v>
      </c>
      <c r="M70" s="50">
        <v>1</v>
      </c>
      <c r="N70" s="47">
        <v>7000</v>
      </c>
      <c r="O70" s="50">
        <v>6994</v>
      </c>
      <c r="P70" s="50">
        <v>3500</v>
      </c>
      <c r="Q70" s="47">
        <f t="shared" si="15"/>
        <v>17494</v>
      </c>
      <c r="R70" s="47">
        <f t="shared" si="16"/>
        <v>10500</v>
      </c>
      <c r="S70" s="54">
        <f t="shared" si="25"/>
        <v>6774.1935483870966</v>
      </c>
      <c r="T70" s="54">
        <f t="shared" si="26"/>
        <v>6768.3870967741941</v>
      </c>
      <c r="U70" s="54">
        <f t="shared" si="27"/>
        <v>3387.0967741935483</v>
      </c>
      <c r="V70" s="54">
        <v>0</v>
      </c>
      <c r="W70" s="54">
        <f t="shared" si="28"/>
        <v>564.32258064516134</v>
      </c>
      <c r="X70" s="54">
        <f t="shared" si="4"/>
        <v>17494.000000000004</v>
      </c>
      <c r="Y70" s="54">
        <f t="shared" si="29"/>
        <v>10161.290322580644</v>
      </c>
      <c r="Z70" s="54">
        <f t="shared" si="5"/>
        <v>1219.3548387096773</v>
      </c>
      <c r="AA70" s="54">
        <f t="shared" si="23"/>
        <v>132</v>
      </c>
      <c r="AB70" s="54">
        <f t="shared" si="2"/>
        <v>1351.3548387096773</v>
      </c>
      <c r="AC70" s="55">
        <f t="shared" si="3"/>
        <v>16142.645161290326</v>
      </c>
    </row>
    <row r="71" spans="1:29" s="43" customFormat="1" ht="40.5" customHeight="1" x14ac:dyDescent="0.35">
      <c r="A71" s="30">
        <v>65</v>
      </c>
      <c r="B71" s="94" t="s">
        <v>395</v>
      </c>
      <c r="C71" s="94" t="s">
        <v>396</v>
      </c>
      <c r="D71" s="95" t="s">
        <v>397</v>
      </c>
      <c r="E71" s="47" t="s">
        <v>398</v>
      </c>
      <c r="F71" s="48" t="s">
        <v>315</v>
      </c>
      <c r="G71" s="59" t="s">
        <v>399</v>
      </c>
      <c r="H71" s="60" t="s">
        <v>400</v>
      </c>
      <c r="I71" s="61" t="s">
        <v>401</v>
      </c>
      <c r="J71" s="51">
        <v>23</v>
      </c>
      <c r="K71" s="51">
        <v>4</v>
      </c>
      <c r="L71" s="92">
        <f t="shared" si="24"/>
        <v>27</v>
      </c>
      <c r="M71" s="50">
        <v>1</v>
      </c>
      <c r="N71" s="47">
        <v>7000</v>
      </c>
      <c r="O71" s="50">
        <v>6994</v>
      </c>
      <c r="P71" s="50">
        <v>3500</v>
      </c>
      <c r="Q71" s="47">
        <f t="shared" si="15"/>
        <v>17494</v>
      </c>
      <c r="R71" s="47">
        <f t="shared" si="16"/>
        <v>10500</v>
      </c>
      <c r="S71" s="54">
        <f t="shared" si="25"/>
        <v>6096.7741935483873</v>
      </c>
      <c r="T71" s="54">
        <f t="shared" si="26"/>
        <v>6091.5483870967746</v>
      </c>
      <c r="U71" s="54">
        <f t="shared" si="27"/>
        <v>3048.3870967741937</v>
      </c>
      <c r="V71" s="54">
        <v>0</v>
      </c>
      <c r="W71" s="54">
        <f t="shared" si="28"/>
        <v>564.32258064516134</v>
      </c>
      <c r="X71" s="54">
        <f t="shared" si="4"/>
        <v>15801.032258064517</v>
      </c>
      <c r="Y71" s="54">
        <f t="shared" si="29"/>
        <v>9145.1612903225796</v>
      </c>
      <c r="Z71" s="54">
        <f t="shared" si="5"/>
        <v>1097.4193548387095</v>
      </c>
      <c r="AA71" s="54">
        <f t="shared" si="23"/>
        <v>119</v>
      </c>
      <c r="AB71" s="54">
        <f t="shared" ref="AB71:AB94" si="30">Z71+AA71</f>
        <v>1216.4193548387095</v>
      </c>
      <c r="AC71" s="55">
        <f t="shared" ref="AC71:AC94" si="31">SUM(X71-AB71)</f>
        <v>14584.612903225807</v>
      </c>
    </row>
    <row r="72" spans="1:29" s="43" customFormat="1" ht="40.5" customHeight="1" thickBot="1" x14ac:dyDescent="0.4">
      <c r="A72" s="44">
        <v>66</v>
      </c>
      <c r="B72" s="45" t="s">
        <v>402</v>
      </c>
      <c r="C72" s="45" t="s">
        <v>403</v>
      </c>
      <c r="D72" s="48" t="s">
        <v>404</v>
      </c>
      <c r="E72" s="47" t="s">
        <v>405</v>
      </c>
      <c r="F72" s="48" t="s">
        <v>315</v>
      </c>
      <c r="G72" s="59" t="s">
        <v>406</v>
      </c>
      <c r="H72" s="60" t="s">
        <v>407</v>
      </c>
      <c r="I72" s="61" t="s">
        <v>72</v>
      </c>
      <c r="J72" s="51">
        <v>16</v>
      </c>
      <c r="K72" s="51">
        <v>3</v>
      </c>
      <c r="L72" s="92">
        <f t="shared" si="24"/>
        <v>19</v>
      </c>
      <c r="M72" s="50">
        <v>1</v>
      </c>
      <c r="N72" s="47">
        <v>7000</v>
      </c>
      <c r="O72" s="50">
        <v>6994</v>
      </c>
      <c r="P72" s="50">
        <v>3500</v>
      </c>
      <c r="Q72" s="47">
        <f t="shared" si="15"/>
        <v>17494</v>
      </c>
      <c r="R72" s="47">
        <f t="shared" si="16"/>
        <v>10500</v>
      </c>
      <c r="S72" s="54">
        <f t="shared" si="25"/>
        <v>4290.322580645161</v>
      </c>
      <c r="T72" s="54">
        <f t="shared" si="26"/>
        <v>4286.6451612903229</v>
      </c>
      <c r="U72" s="54">
        <f t="shared" si="27"/>
        <v>2145.1612903225805</v>
      </c>
      <c r="V72" s="54">
        <v>0</v>
      </c>
      <c r="W72" s="54">
        <f t="shared" si="28"/>
        <v>564.32258064516134</v>
      </c>
      <c r="X72" s="54">
        <f t="shared" ref="X72:X94" si="32">+S72+T72+U72+V72+W72</f>
        <v>11286.451612903225</v>
      </c>
      <c r="Y72" s="54">
        <f t="shared" si="29"/>
        <v>6435.4838709677415</v>
      </c>
      <c r="Z72" s="54">
        <f t="shared" ref="Z72:Z94" si="33">Y72*12/100</f>
        <v>772.25806451612891</v>
      </c>
      <c r="AA72" s="54">
        <f t="shared" si="23"/>
        <v>85</v>
      </c>
      <c r="AB72" s="54">
        <f t="shared" si="30"/>
        <v>857.25806451612891</v>
      </c>
      <c r="AC72" s="55">
        <f t="shared" si="31"/>
        <v>10429.193548387097</v>
      </c>
    </row>
    <row r="73" spans="1:29" s="96" customFormat="1" ht="40.5" customHeight="1" x14ac:dyDescent="0.35">
      <c r="A73" s="30">
        <v>67</v>
      </c>
      <c r="B73" s="45" t="s">
        <v>408</v>
      </c>
      <c r="C73" s="45" t="s">
        <v>409</v>
      </c>
      <c r="D73" s="48" t="s">
        <v>410</v>
      </c>
      <c r="E73" s="47" t="s">
        <v>411</v>
      </c>
      <c r="F73" s="47" t="s">
        <v>315</v>
      </c>
      <c r="G73" s="49" t="s">
        <v>412</v>
      </c>
      <c r="H73" s="57" t="s">
        <v>102</v>
      </c>
      <c r="I73" s="50" t="s">
        <v>39</v>
      </c>
      <c r="J73" s="51">
        <v>25</v>
      </c>
      <c r="K73" s="51">
        <v>4</v>
      </c>
      <c r="L73" s="92">
        <f t="shared" si="24"/>
        <v>29</v>
      </c>
      <c r="M73" s="50">
        <v>1</v>
      </c>
      <c r="N73" s="47">
        <v>7000</v>
      </c>
      <c r="O73" s="50">
        <v>6994</v>
      </c>
      <c r="P73" s="50">
        <v>3500</v>
      </c>
      <c r="Q73" s="47">
        <f t="shared" si="15"/>
        <v>17494</v>
      </c>
      <c r="R73" s="47">
        <f t="shared" si="16"/>
        <v>10500</v>
      </c>
      <c r="S73" s="54">
        <f t="shared" si="25"/>
        <v>6548.3870967741941</v>
      </c>
      <c r="T73" s="54">
        <f t="shared" si="26"/>
        <v>6542.7741935483873</v>
      </c>
      <c r="U73" s="54">
        <f t="shared" si="27"/>
        <v>3274.1935483870971</v>
      </c>
      <c r="V73" s="54">
        <v>0</v>
      </c>
      <c r="W73" s="54">
        <f t="shared" si="28"/>
        <v>564.32258064516134</v>
      </c>
      <c r="X73" s="54">
        <f t="shared" si="32"/>
        <v>16929.677419354841</v>
      </c>
      <c r="Y73" s="54">
        <f t="shared" si="29"/>
        <v>9822.5806451612898</v>
      </c>
      <c r="Z73" s="54">
        <f t="shared" si="33"/>
        <v>1178.7096774193549</v>
      </c>
      <c r="AA73" s="54">
        <f t="shared" si="23"/>
        <v>127</v>
      </c>
      <c r="AB73" s="54">
        <f t="shared" si="30"/>
        <v>1305.7096774193549</v>
      </c>
      <c r="AC73" s="55">
        <f t="shared" si="31"/>
        <v>15623.967741935487</v>
      </c>
    </row>
    <row r="74" spans="1:29" s="43" customFormat="1" ht="40.5" customHeight="1" thickBot="1" x14ac:dyDescent="0.4">
      <c r="A74" s="44">
        <v>68</v>
      </c>
      <c r="B74" s="45" t="s">
        <v>413</v>
      </c>
      <c r="C74" s="45" t="s">
        <v>414</v>
      </c>
      <c r="D74" s="48" t="s">
        <v>415</v>
      </c>
      <c r="E74" s="47" t="s">
        <v>416</v>
      </c>
      <c r="F74" s="48" t="s">
        <v>315</v>
      </c>
      <c r="G74" s="59" t="s">
        <v>417</v>
      </c>
      <c r="H74" s="69" t="s">
        <v>418</v>
      </c>
      <c r="I74" s="61" t="s">
        <v>419</v>
      </c>
      <c r="J74" s="97">
        <v>25</v>
      </c>
      <c r="K74" s="97">
        <v>4</v>
      </c>
      <c r="L74" s="92">
        <f t="shared" si="24"/>
        <v>29</v>
      </c>
      <c r="M74" s="50">
        <v>1</v>
      </c>
      <c r="N74" s="48">
        <v>7000</v>
      </c>
      <c r="O74" s="50">
        <v>6994</v>
      </c>
      <c r="P74" s="61">
        <v>3500</v>
      </c>
      <c r="Q74" s="48">
        <f t="shared" si="15"/>
        <v>17494</v>
      </c>
      <c r="R74" s="48">
        <f t="shared" si="16"/>
        <v>10500</v>
      </c>
      <c r="S74" s="54">
        <f t="shared" si="25"/>
        <v>6548.3870967741941</v>
      </c>
      <c r="T74" s="54">
        <f t="shared" si="26"/>
        <v>6542.7741935483873</v>
      </c>
      <c r="U74" s="54">
        <f t="shared" si="27"/>
        <v>3274.1935483870971</v>
      </c>
      <c r="V74" s="54">
        <v>0</v>
      </c>
      <c r="W74" s="54">
        <f t="shared" si="28"/>
        <v>564.32258064516134</v>
      </c>
      <c r="X74" s="54">
        <f t="shared" si="32"/>
        <v>16929.677419354841</v>
      </c>
      <c r="Y74" s="54">
        <f t="shared" si="29"/>
        <v>9822.5806451612898</v>
      </c>
      <c r="Z74" s="54">
        <f t="shared" si="33"/>
        <v>1178.7096774193549</v>
      </c>
      <c r="AA74" s="54">
        <f t="shared" si="23"/>
        <v>127</v>
      </c>
      <c r="AB74" s="54">
        <f t="shared" si="30"/>
        <v>1305.7096774193549</v>
      </c>
      <c r="AC74" s="55">
        <f t="shared" si="31"/>
        <v>15623.967741935487</v>
      </c>
    </row>
    <row r="75" spans="1:29" s="43" customFormat="1" ht="40.5" customHeight="1" x14ac:dyDescent="0.35">
      <c r="A75" s="30">
        <v>69</v>
      </c>
      <c r="B75" s="45" t="s">
        <v>420</v>
      </c>
      <c r="C75" s="45" t="s">
        <v>421</v>
      </c>
      <c r="D75" s="48" t="s">
        <v>422</v>
      </c>
      <c r="E75" s="47" t="s">
        <v>423</v>
      </c>
      <c r="F75" s="47" t="s">
        <v>315</v>
      </c>
      <c r="G75" s="49" t="s">
        <v>424</v>
      </c>
      <c r="H75" s="57" t="s">
        <v>102</v>
      </c>
      <c r="I75" s="50" t="s">
        <v>39</v>
      </c>
      <c r="J75" s="51">
        <v>26</v>
      </c>
      <c r="K75" s="51">
        <v>5</v>
      </c>
      <c r="L75" s="92">
        <f t="shared" si="24"/>
        <v>31</v>
      </c>
      <c r="M75" s="50">
        <v>1</v>
      </c>
      <c r="N75" s="47">
        <v>7000</v>
      </c>
      <c r="O75" s="50">
        <v>6994</v>
      </c>
      <c r="P75" s="50">
        <v>3500</v>
      </c>
      <c r="Q75" s="47">
        <f t="shared" si="15"/>
        <v>17494</v>
      </c>
      <c r="R75" s="47">
        <f t="shared" si="16"/>
        <v>10500</v>
      </c>
      <c r="S75" s="54">
        <f t="shared" si="25"/>
        <v>7000</v>
      </c>
      <c r="T75" s="54">
        <f t="shared" si="26"/>
        <v>6994</v>
      </c>
      <c r="U75" s="54">
        <f t="shared" si="27"/>
        <v>3500</v>
      </c>
      <c r="V75" s="54">
        <v>0</v>
      </c>
      <c r="W75" s="54">
        <f t="shared" si="28"/>
        <v>564.32258064516134</v>
      </c>
      <c r="X75" s="54">
        <f t="shared" si="32"/>
        <v>18058.322580645163</v>
      </c>
      <c r="Y75" s="54">
        <f t="shared" si="29"/>
        <v>10500</v>
      </c>
      <c r="Z75" s="54">
        <f t="shared" si="33"/>
        <v>1260</v>
      </c>
      <c r="AA75" s="54">
        <f t="shared" si="23"/>
        <v>136</v>
      </c>
      <c r="AB75" s="54">
        <f t="shared" si="30"/>
        <v>1396</v>
      </c>
      <c r="AC75" s="55">
        <f t="shared" si="31"/>
        <v>16662.322580645163</v>
      </c>
    </row>
    <row r="76" spans="1:29" s="43" customFormat="1" ht="40.5" customHeight="1" thickBot="1" x14ac:dyDescent="0.4">
      <c r="A76" s="44">
        <v>70</v>
      </c>
      <c r="B76" s="86" t="s">
        <v>425</v>
      </c>
      <c r="C76" s="86" t="s">
        <v>426</v>
      </c>
      <c r="D76" s="71" t="s">
        <v>427</v>
      </c>
      <c r="E76" s="78" t="s">
        <v>428</v>
      </c>
      <c r="F76" s="78" t="s">
        <v>315</v>
      </c>
      <c r="G76" s="98" t="s">
        <v>429</v>
      </c>
      <c r="H76" s="74" t="s">
        <v>430</v>
      </c>
      <c r="I76" s="77" t="s">
        <v>47</v>
      </c>
      <c r="J76" s="76">
        <v>26</v>
      </c>
      <c r="K76" s="76">
        <v>5</v>
      </c>
      <c r="L76" s="99">
        <f t="shared" si="24"/>
        <v>31</v>
      </c>
      <c r="M76" s="77">
        <v>1</v>
      </c>
      <c r="N76" s="78">
        <v>7000</v>
      </c>
      <c r="O76" s="77">
        <v>6994</v>
      </c>
      <c r="P76" s="77">
        <v>3500</v>
      </c>
      <c r="Q76" s="78">
        <f t="shared" si="15"/>
        <v>17494</v>
      </c>
      <c r="R76" s="78">
        <f t="shared" si="16"/>
        <v>10500</v>
      </c>
      <c r="S76" s="88">
        <f t="shared" si="25"/>
        <v>7000</v>
      </c>
      <c r="T76" s="88">
        <f t="shared" si="26"/>
        <v>6994</v>
      </c>
      <c r="U76" s="88">
        <f t="shared" si="27"/>
        <v>3500</v>
      </c>
      <c r="V76" s="88">
        <v>0</v>
      </c>
      <c r="W76" s="88">
        <f t="shared" si="28"/>
        <v>564.32258064516134</v>
      </c>
      <c r="X76" s="88">
        <f t="shared" si="32"/>
        <v>18058.322580645163</v>
      </c>
      <c r="Y76" s="88">
        <f t="shared" si="29"/>
        <v>10500</v>
      </c>
      <c r="Z76" s="88">
        <f t="shared" si="33"/>
        <v>1260</v>
      </c>
      <c r="AA76" s="88">
        <f t="shared" si="23"/>
        <v>136</v>
      </c>
      <c r="AB76" s="88">
        <f t="shared" si="30"/>
        <v>1396</v>
      </c>
      <c r="AC76" s="89">
        <f t="shared" si="31"/>
        <v>16662.322580645163</v>
      </c>
    </row>
    <row r="77" spans="1:29" s="43" customFormat="1" ht="40.5" customHeight="1" x14ac:dyDescent="0.35">
      <c r="A77" s="30">
        <v>71</v>
      </c>
      <c r="B77" s="80" t="s">
        <v>431</v>
      </c>
      <c r="C77" s="80" t="s">
        <v>432</v>
      </c>
      <c r="D77" s="81" t="s">
        <v>433</v>
      </c>
      <c r="E77" s="32" t="s">
        <v>434</v>
      </c>
      <c r="F77" s="32" t="s">
        <v>315</v>
      </c>
      <c r="G77" s="34" t="s">
        <v>435</v>
      </c>
      <c r="H77" s="35" t="s">
        <v>436</v>
      </c>
      <c r="I77" s="36" t="s">
        <v>283</v>
      </c>
      <c r="J77" s="37">
        <v>27</v>
      </c>
      <c r="K77" s="37">
        <v>4</v>
      </c>
      <c r="L77" s="90">
        <f>J77+K77</f>
        <v>31</v>
      </c>
      <c r="M77" s="36">
        <v>1</v>
      </c>
      <c r="N77" s="32">
        <v>7000</v>
      </c>
      <c r="O77" s="36">
        <v>6994</v>
      </c>
      <c r="P77" s="36">
        <v>3500</v>
      </c>
      <c r="Q77" s="32">
        <f t="shared" si="15"/>
        <v>17494</v>
      </c>
      <c r="R77" s="32">
        <f t="shared" si="16"/>
        <v>10500</v>
      </c>
      <c r="S77" s="41">
        <f>N77/31*L77</f>
        <v>7000</v>
      </c>
      <c r="T77" s="41">
        <f>O77/31*L77</f>
        <v>6994</v>
      </c>
      <c r="U77" s="41">
        <f>P77/31*L77</f>
        <v>3500</v>
      </c>
      <c r="V77" s="41">
        <v>0</v>
      </c>
      <c r="W77" s="41">
        <f>Q77/31*M77</f>
        <v>564.32258064516134</v>
      </c>
      <c r="X77" s="41">
        <f t="shared" si="32"/>
        <v>18058.322580645163</v>
      </c>
      <c r="Y77" s="41">
        <f>R77/31*L77</f>
        <v>10500</v>
      </c>
      <c r="Z77" s="41">
        <f t="shared" si="33"/>
        <v>1260</v>
      </c>
      <c r="AA77" s="41">
        <f t="shared" si="23"/>
        <v>136</v>
      </c>
      <c r="AB77" s="41">
        <f t="shared" si="30"/>
        <v>1396</v>
      </c>
      <c r="AC77" s="42">
        <f t="shared" si="31"/>
        <v>16662.322580645163</v>
      </c>
    </row>
    <row r="78" spans="1:29" s="43" customFormat="1" ht="40.5" customHeight="1" thickBot="1" x14ac:dyDescent="0.4">
      <c r="A78" s="44">
        <v>72</v>
      </c>
      <c r="B78" s="45" t="s">
        <v>437</v>
      </c>
      <c r="C78" s="45" t="s">
        <v>438</v>
      </c>
      <c r="D78" s="48" t="s">
        <v>439</v>
      </c>
      <c r="E78" s="47" t="s">
        <v>440</v>
      </c>
      <c r="F78" s="47" t="s">
        <v>315</v>
      </c>
      <c r="G78" s="49" t="s">
        <v>441</v>
      </c>
      <c r="H78" s="57" t="s">
        <v>442</v>
      </c>
      <c r="I78" s="50" t="s">
        <v>443</v>
      </c>
      <c r="J78" s="51">
        <v>26</v>
      </c>
      <c r="K78" s="51">
        <v>5</v>
      </c>
      <c r="L78" s="92">
        <f>J78+K78</f>
        <v>31</v>
      </c>
      <c r="M78" s="50">
        <v>1</v>
      </c>
      <c r="N78" s="47">
        <v>7000</v>
      </c>
      <c r="O78" s="50">
        <v>6994</v>
      </c>
      <c r="P78" s="50">
        <v>3500</v>
      </c>
      <c r="Q78" s="47">
        <f t="shared" si="15"/>
        <v>17494</v>
      </c>
      <c r="R78" s="47">
        <f t="shared" si="16"/>
        <v>10500</v>
      </c>
      <c r="S78" s="54">
        <f>N78/31*L78</f>
        <v>7000</v>
      </c>
      <c r="T78" s="54">
        <f>O78/31*L78</f>
        <v>6994</v>
      </c>
      <c r="U78" s="54">
        <f>P78/31*L78</f>
        <v>3500</v>
      </c>
      <c r="V78" s="54">
        <v>0</v>
      </c>
      <c r="W78" s="54">
        <f>Q78/31*M78</f>
        <v>564.32258064516134</v>
      </c>
      <c r="X78" s="54">
        <f t="shared" si="32"/>
        <v>18058.322580645163</v>
      </c>
      <c r="Y78" s="54">
        <f>R78/31*L78</f>
        <v>10500</v>
      </c>
      <c r="Z78" s="54">
        <f t="shared" si="33"/>
        <v>1260</v>
      </c>
      <c r="AA78" s="54">
        <f t="shared" si="23"/>
        <v>136</v>
      </c>
      <c r="AB78" s="54">
        <f t="shared" si="30"/>
        <v>1396</v>
      </c>
      <c r="AC78" s="55">
        <f t="shared" si="31"/>
        <v>16662.322580645163</v>
      </c>
    </row>
    <row r="79" spans="1:29" s="43" customFormat="1" ht="40.5" customHeight="1" x14ac:dyDescent="0.35">
      <c r="A79" s="30">
        <v>73</v>
      </c>
      <c r="B79" s="45" t="s">
        <v>444</v>
      </c>
      <c r="C79" s="45" t="s">
        <v>445</v>
      </c>
      <c r="D79" s="48" t="s">
        <v>446</v>
      </c>
      <c r="E79" s="47" t="s">
        <v>447</v>
      </c>
      <c r="F79" s="47" t="s">
        <v>315</v>
      </c>
      <c r="G79" s="49" t="s">
        <v>448</v>
      </c>
      <c r="H79" s="57" t="s">
        <v>102</v>
      </c>
      <c r="I79" s="50" t="s">
        <v>39</v>
      </c>
      <c r="J79" s="51">
        <v>21</v>
      </c>
      <c r="K79" s="51">
        <v>3</v>
      </c>
      <c r="L79" s="92">
        <f t="shared" ref="L79:L94" si="34">J79+K79</f>
        <v>24</v>
      </c>
      <c r="M79" s="50">
        <v>0</v>
      </c>
      <c r="N79" s="47">
        <v>7000</v>
      </c>
      <c r="O79" s="50">
        <v>6994</v>
      </c>
      <c r="P79" s="50">
        <v>3500</v>
      </c>
      <c r="Q79" s="47">
        <f t="shared" si="15"/>
        <v>17494</v>
      </c>
      <c r="R79" s="47">
        <f t="shared" si="16"/>
        <v>10500</v>
      </c>
      <c r="S79" s="54">
        <f t="shared" ref="S79:S137" si="35">N79/31*L79</f>
        <v>5419.354838709678</v>
      </c>
      <c r="T79" s="54">
        <f t="shared" ref="T79:T137" si="36">O79/31*L79</f>
        <v>5414.7096774193551</v>
      </c>
      <c r="U79" s="54">
        <f t="shared" ref="U79:U137" si="37">P79/31*L79</f>
        <v>2709.677419354839</v>
      </c>
      <c r="V79" s="54">
        <v>0</v>
      </c>
      <c r="W79" s="54">
        <f t="shared" ref="W79:W137" si="38">Q79/31*M79</f>
        <v>0</v>
      </c>
      <c r="X79" s="54">
        <f t="shared" si="32"/>
        <v>13543.741935483873</v>
      </c>
      <c r="Y79" s="54">
        <f t="shared" ref="Y79:Y137" si="39">R79/31*L79</f>
        <v>8129.0322580645152</v>
      </c>
      <c r="Z79" s="54">
        <f t="shared" si="33"/>
        <v>975.48387096774184</v>
      </c>
      <c r="AA79" s="54">
        <f t="shared" si="23"/>
        <v>102</v>
      </c>
      <c r="AB79" s="54">
        <f t="shared" si="30"/>
        <v>1077.483870967742</v>
      </c>
      <c r="AC79" s="55">
        <f t="shared" si="31"/>
        <v>12466.258064516131</v>
      </c>
    </row>
    <row r="80" spans="1:29" s="43" customFormat="1" ht="40.5" customHeight="1" thickBot="1" x14ac:dyDescent="0.4">
      <c r="A80" s="44">
        <v>74</v>
      </c>
      <c r="B80" s="45" t="s">
        <v>449</v>
      </c>
      <c r="C80" s="45" t="s">
        <v>450</v>
      </c>
      <c r="D80" s="48" t="s">
        <v>451</v>
      </c>
      <c r="E80" s="47" t="s">
        <v>452</v>
      </c>
      <c r="F80" s="47" t="s">
        <v>315</v>
      </c>
      <c r="G80" s="49" t="s">
        <v>453</v>
      </c>
      <c r="H80" s="57" t="s">
        <v>454</v>
      </c>
      <c r="I80" s="50" t="s">
        <v>210</v>
      </c>
      <c r="J80" s="51">
        <v>13</v>
      </c>
      <c r="K80" s="51">
        <v>2</v>
      </c>
      <c r="L80" s="92">
        <f t="shared" si="34"/>
        <v>15</v>
      </c>
      <c r="M80" s="50">
        <v>1</v>
      </c>
      <c r="N80" s="47">
        <v>7000</v>
      </c>
      <c r="O80" s="50">
        <v>6994</v>
      </c>
      <c r="P80" s="50">
        <v>3500</v>
      </c>
      <c r="Q80" s="47">
        <f t="shared" si="15"/>
        <v>17494</v>
      </c>
      <c r="R80" s="47">
        <f t="shared" si="16"/>
        <v>10500</v>
      </c>
      <c r="S80" s="54">
        <f t="shared" si="35"/>
        <v>3387.0967741935483</v>
      </c>
      <c r="T80" s="54">
        <f t="shared" si="36"/>
        <v>3384.1935483870971</v>
      </c>
      <c r="U80" s="54">
        <f t="shared" si="37"/>
        <v>1693.5483870967741</v>
      </c>
      <c r="V80" s="54">
        <v>0</v>
      </c>
      <c r="W80" s="54">
        <f t="shared" si="38"/>
        <v>564.32258064516134</v>
      </c>
      <c r="X80" s="54">
        <f t="shared" si="32"/>
        <v>9029.1612903225814</v>
      </c>
      <c r="Y80" s="54">
        <f t="shared" si="39"/>
        <v>5080.645161290322</v>
      </c>
      <c r="Z80" s="54">
        <f t="shared" si="33"/>
        <v>609.67741935483866</v>
      </c>
      <c r="AA80" s="54">
        <f t="shared" si="23"/>
        <v>68</v>
      </c>
      <c r="AB80" s="54">
        <f t="shared" si="30"/>
        <v>677.67741935483866</v>
      </c>
      <c r="AC80" s="55">
        <f t="shared" si="31"/>
        <v>8351.4838709677424</v>
      </c>
    </row>
    <row r="81" spans="1:29" s="43" customFormat="1" ht="40.5" customHeight="1" x14ac:dyDescent="0.35">
      <c r="A81" s="30">
        <v>75</v>
      </c>
      <c r="B81" s="45" t="s">
        <v>455</v>
      </c>
      <c r="C81" s="45" t="s">
        <v>456</v>
      </c>
      <c r="D81" s="48" t="s">
        <v>457</v>
      </c>
      <c r="E81" s="47" t="s">
        <v>458</v>
      </c>
      <c r="F81" s="47" t="s">
        <v>315</v>
      </c>
      <c r="G81" s="49" t="s">
        <v>459</v>
      </c>
      <c r="H81" s="49" t="s">
        <v>460</v>
      </c>
      <c r="I81" s="50" t="s">
        <v>210</v>
      </c>
      <c r="J81" s="51">
        <v>25</v>
      </c>
      <c r="K81" s="51">
        <v>5</v>
      </c>
      <c r="L81" s="92">
        <f t="shared" si="34"/>
        <v>30</v>
      </c>
      <c r="M81" s="50">
        <v>1</v>
      </c>
      <c r="N81" s="47">
        <v>7000</v>
      </c>
      <c r="O81" s="50">
        <v>6994</v>
      </c>
      <c r="P81" s="50">
        <v>3500</v>
      </c>
      <c r="Q81" s="47">
        <f t="shared" si="15"/>
        <v>17494</v>
      </c>
      <c r="R81" s="47">
        <f t="shared" si="16"/>
        <v>10500</v>
      </c>
      <c r="S81" s="54">
        <f t="shared" si="35"/>
        <v>6774.1935483870966</v>
      </c>
      <c r="T81" s="54">
        <f t="shared" si="36"/>
        <v>6768.3870967741941</v>
      </c>
      <c r="U81" s="54">
        <f t="shared" si="37"/>
        <v>3387.0967741935483</v>
      </c>
      <c r="V81" s="54">
        <v>0</v>
      </c>
      <c r="W81" s="54">
        <f t="shared" si="38"/>
        <v>564.32258064516134</v>
      </c>
      <c r="X81" s="54">
        <f t="shared" si="32"/>
        <v>17494.000000000004</v>
      </c>
      <c r="Y81" s="54">
        <f t="shared" si="39"/>
        <v>10161.290322580644</v>
      </c>
      <c r="Z81" s="54">
        <f t="shared" si="33"/>
        <v>1219.3548387096773</v>
      </c>
      <c r="AA81" s="54">
        <f t="shared" si="23"/>
        <v>132</v>
      </c>
      <c r="AB81" s="54">
        <f t="shared" si="30"/>
        <v>1351.3548387096773</v>
      </c>
      <c r="AC81" s="55">
        <f t="shared" si="31"/>
        <v>16142.645161290326</v>
      </c>
    </row>
    <row r="82" spans="1:29" s="43" customFormat="1" ht="40.5" customHeight="1" thickBot="1" x14ac:dyDescent="0.4">
      <c r="A82" s="44">
        <v>76</v>
      </c>
      <c r="B82" s="45" t="s">
        <v>461</v>
      </c>
      <c r="C82" s="45" t="s">
        <v>462</v>
      </c>
      <c r="D82" s="48" t="s">
        <v>463</v>
      </c>
      <c r="E82" s="47" t="s">
        <v>464</v>
      </c>
      <c r="F82" s="47" t="s">
        <v>315</v>
      </c>
      <c r="G82" s="49" t="s">
        <v>465</v>
      </c>
      <c r="H82" s="57" t="s">
        <v>38</v>
      </c>
      <c r="I82" s="50" t="s">
        <v>39</v>
      </c>
      <c r="J82" s="51">
        <v>27</v>
      </c>
      <c r="K82" s="51">
        <v>4</v>
      </c>
      <c r="L82" s="92">
        <f t="shared" si="34"/>
        <v>31</v>
      </c>
      <c r="M82" s="50">
        <v>1</v>
      </c>
      <c r="N82" s="47">
        <v>7000</v>
      </c>
      <c r="O82" s="50">
        <v>8822</v>
      </c>
      <c r="P82" s="50">
        <v>3500</v>
      </c>
      <c r="Q82" s="100">
        <f>+N82+O82+P82</f>
        <v>19322</v>
      </c>
      <c r="R82" s="47">
        <f>SUM(N82+P82)</f>
        <v>10500</v>
      </c>
      <c r="S82" s="54">
        <f t="shared" si="35"/>
        <v>7000</v>
      </c>
      <c r="T82" s="54">
        <f t="shared" si="36"/>
        <v>8822</v>
      </c>
      <c r="U82" s="54">
        <f t="shared" si="37"/>
        <v>3500</v>
      </c>
      <c r="V82" s="54">
        <v>0</v>
      </c>
      <c r="W82" s="54">
        <f t="shared" si="38"/>
        <v>623.29032258064512</v>
      </c>
      <c r="X82" s="54">
        <f t="shared" si="32"/>
        <v>19945.290322580644</v>
      </c>
      <c r="Y82" s="54">
        <f t="shared" si="39"/>
        <v>10500</v>
      </c>
      <c r="Z82" s="54">
        <f t="shared" si="33"/>
        <v>1260</v>
      </c>
      <c r="AA82" s="54">
        <f t="shared" si="23"/>
        <v>150</v>
      </c>
      <c r="AB82" s="54">
        <f t="shared" si="30"/>
        <v>1410</v>
      </c>
      <c r="AC82" s="55">
        <f t="shared" si="31"/>
        <v>18535.290322580644</v>
      </c>
    </row>
    <row r="83" spans="1:29" s="43" customFormat="1" ht="40.5" customHeight="1" x14ac:dyDescent="0.35">
      <c r="A83" s="30">
        <v>77</v>
      </c>
      <c r="B83" s="45" t="s">
        <v>466</v>
      </c>
      <c r="C83" s="45" t="s">
        <v>467</v>
      </c>
      <c r="D83" s="48" t="s">
        <v>468</v>
      </c>
      <c r="E83" s="47" t="s">
        <v>469</v>
      </c>
      <c r="F83" s="48" t="s">
        <v>315</v>
      </c>
      <c r="G83" s="59" t="s">
        <v>470</v>
      </c>
      <c r="H83" s="69" t="s">
        <v>471</v>
      </c>
      <c r="I83" s="61" t="s">
        <v>39</v>
      </c>
      <c r="J83" s="51">
        <v>27</v>
      </c>
      <c r="K83" s="51">
        <v>4</v>
      </c>
      <c r="L83" s="92">
        <f t="shared" si="34"/>
        <v>31</v>
      </c>
      <c r="M83" s="50">
        <v>1</v>
      </c>
      <c r="N83" s="47">
        <v>7000</v>
      </c>
      <c r="O83" s="50">
        <v>8822</v>
      </c>
      <c r="P83" s="50">
        <v>3500</v>
      </c>
      <c r="Q83" s="100">
        <f>+N83+O83+P83</f>
        <v>19322</v>
      </c>
      <c r="R83" s="47">
        <f>SUM(N83+P83)</f>
        <v>10500</v>
      </c>
      <c r="S83" s="54">
        <f t="shared" si="35"/>
        <v>7000</v>
      </c>
      <c r="T83" s="54">
        <f t="shared" si="36"/>
        <v>8822</v>
      </c>
      <c r="U83" s="54">
        <f t="shared" si="37"/>
        <v>3500</v>
      </c>
      <c r="V83" s="54">
        <v>0</v>
      </c>
      <c r="W83" s="54">
        <f t="shared" si="38"/>
        <v>623.29032258064512</v>
      </c>
      <c r="X83" s="54">
        <f t="shared" si="32"/>
        <v>19945.290322580644</v>
      </c>
      <c r="Y83" s="54">
        <f t="shared" si="39"/>
        <v>10500</v>
      </c>
      <c r="Z83" s="54">
        <f t="shared" si="33"/>
        <v>1260</v>
      </c>
      <c r="AA83" s="54">
        <f t="shared" si="23"/>
        <v>150</v>
      </c>
      <c r="AB83" s="54">
        <f t="shared" si="30"/>
        <v>1410</v>
      </c>
      <c r="AC83" s="55">
        <f t="shared" si="31"/>
        <v>18535.290322580644</v>
      </c>
    </row>
    <row r="84" spans="1:29" s="43" customFormat="1" ht="40.5" customHeight="1" thickBot="1" x14ac:dyDescent="0.4">
      <c r="A84" s="44">
        <v>78</v>
      </c>
      <c r="B84" s="45" t="s">
        <v>472</v>
      </c>
      <c r="C84" s="45" t="s">
        <v>473</v>
      </c>
      <c r="D84" s="48"/>
      <c r="E84" s="48" t="s">
        <v>474</v>
      </c>
      <c r="F84" s="48" t="s">
        <v>315</v>
      </c>
      <c r="G84" s="59" t="s">
        <v>475</v>
      </c>
      <c r="H84" s="69" t="s">
        <v>38</v>
      </c>
      <c r="I84" s="61" t="s">
        <v>476</v>
      </c>
      <c r="J84" s="51">
        <v>27</v>
      </c>
      <c r="K84" s="51">
        <v>4</v>
      </c>
      <c r="L84" s="92">
        <f t="shared" si="34"/>
        <v>31</v>
      </c>
      <c r="M84" s="50">
        <v>1</v>
      </c>
      <c r="N84" s="47">
        <v>7000</v>
      </c>
      <c r="O84" s="50">
        <v>8822</v>
      </c>
      <c r="P84" s="50">
        <v>3500</v>
      </c>
      <c r="Q84" s="100">
        <f t="shared" ref="Q84:Q86" si="40">+N84+O84+P84</f>
        <v>19322</v>
      </c>
      <c r="R84" s="47">
        <f t="shared" ref="R84:R86" si="41">SUM(N84+P84)</f>
        <v>10500</v>
      </c>
      <c r="S84" s="54">
        <f t="shared" si="35"/>
        <v>7000</v>
      </c>
      <c r="T84" s="54">
        <f t="shared" si="36"/>
        <v>8822</v>
      </c>
      <c r="U84" s="54">
        <f t="shared" si="37"/>
        <v>3500</v>
      </c>
      <c r="V84" s="54">
        <v>0</v>
      </c>
      <c r="W84" s="54">
        <f t="shared" si="38"/>
        <v>623.29032258064512</v>
      </c>
      <c r="X84" s="54">
        <f t="shared" si="32"/>
        <v>19945.290322580644</v>
      </c>
      <c r="Y84" s="54">
        <f t="shared" si="39"/>
        <v>10500</v>
      </c>
      <c r="Z84" s="54">
        <f t="shared" si="33"/>
        <v>1260</v>
      </c>
      <c r="AA84" s="54">
        <f t="shared" si="23"/>
        <v>150</v>
      </c>
      <c r="AB84" s="54">
        <f t="shared" si="30"/>
        <v>1410</v>
      </c>
      <c r="AC84" s="55">
        <f t="shared" si="31"/>
        <v>18535.290322580644</v>
      </c>
    </row>
    <row r="85" spans="1:29" s="43" customFormat="1" ht="40.5" customHeight="1" x14ac:dyDescent="0.35">
      <c r="A85" s="30">
        <v>79</v>
      </c>
      <c r="B85" s="45" t="s">
        <v>477</v>
      </c>
      <c r="C85" s="45" t="s">
        <v>478</v>
      </c>
      <c r="D85" s="48"/>
      <c r="E85" s="48" t="s">
        <v>479</v>
      </c>
      <c r="F85" s="48" t="s">
        <v>315</v>
      </c>
      <c r="G85" s="59" t="s">
        <v>480</v>
      </c>
      <c r="H85" s="57" t="s">
        <v>53</v>
      </c>
      <c r="I85" s="50" t="s">
        <v>39</v>
      </c>
      <c r="J85" s="51">
        <v>27</v>
      </c>
      <c r="K85" s="51">
        <v>4</v>
      </c>
      <c r="L85" s="92">
        <f t="shared" si="34"/>
        <v>31</v>
      </c>
      <c r="M85" s="50">
        <v>1</v>
      </c>
      <c r="N85" s="47">
        <v>7000</v>
      </c>
      <c r="O85" s="50">
        <v>8822</v>
      </c>
      <c r="P85" s="50">
        <v>3500</v>
      </c>
      <c r="Q85" s="100">
        <f t="shared" si="40"/>
        <v>19322</v>
      </c>
      <c r="R85" s="47">
        <f t="shared" si="41"/>
        <v>10500</v>
      </c>
      <c r="S85" s="54">
        <f t="shared" si="35"/>
        <v>7000</v>
      </c>
      <c r="T85" s="54">
        <f t="shared" si="36"/>
        <v>8822</v>
      </c>
      <c r="U85" s="54">
        <f t="shared" si="37"/>
        <v>3500</v>
      </c>
      <c r="V85" s="54">
        <v>0</v>
      </c>
      <c r="W85" s="54">
        <f t="shared" si="38"/>
        <v>623.29032258064512</v>
      </c>
      <c r="X85" s="54">
        <f t="shared" si="32"/>
        <v>19945.290322580644</v>
      </c>
      <c r="Y85" s="54">
        <f t="shared" si="39"/>
        <v>10500</v>
      </c>
      <c r="Z85" s="54">
        <f t="shared" si="33"/>
        <v>1260</v>
      </c>
      <c r="AA85" s="54">
        <f t="shared" si="23"/>
        <v>150</v>
      </c>
      <c r="AB85" s="54">
        <f t="shared" si="30"/>
        <v>1410</v>
      </c>
      <c r="AC85" s="55">
        <f t="shared" si="31"/>
        <v>18535.290322580644</v>
      </c>
    </row>
    <row r="86" spans="1:29" s="43" customFormat="1" ht="40.5" customHeight="1" thickBot="1" x14ac:dyDescent="0.4">
      <c r="A86" s="44">
        <v>80</v>
      </c>
      <c r="B86" s="45" t="s">
        <v>481</v>
      </c>
      <c r="C86" s="45" t="s">
        <v>482</v>
      </c>
      <c r="D86" s="48"/>
      <c r="E86" s="48" t="s">
        <v>483</v>
      </c>
      <c r="F86" s="48" t="s">
        <v>484</v>
      </c>
      <c r="G86" s="59" t="s">
        <v>485</v>
      </c>
      <c r="H86" s="60" t="s">
        <v>486</v>
      </c>
      <c r="I86" s="61" t="s">
        <v>210</v>
      </c>
      <c r="J86" s="51">
        <v>26</v>
      </c>
      <c r="K86" s="51">
        <v>4</v>
      </c>
      <c r="L86" s="92">
        <f>J86+K86</f>
        <v>30</v>
      </c>
      <c r="M86" s="50">
        <v>0</v>
      </c>
      <c r="N86" s="47">
        <v>7000</v>
      </c>
      <c r="O86" s="50">
        <v>8822</v>
      </c>
      <c r="P86" s="50">
        <v>3500</v>
      </c>
      <c r="Q86" s="100">
        <f t="shared" si="40"/>
        <v>19322</v>
      </c>
      <c r="R86" s="47">
        <f t="shared" si="41"/>
        <v>10500</v>
      </c>
      <c r="S86" s="54">
        <f>N86/31*L86</f>
        <v>6774.1935483870966</v>
      </c>
      <c r="T86" s="54">
        <f>O86/31*L86</f>
        <v>8537.4193548387084</v>
      </c>
      <c r="U86" s="54">
        <f>P86/31*L86</f>
        <v>3387.0967741935483</v>
      </c>
      <c r="V86" s="54">
        <v>0</v>
      </c>
      <c r="W86" s="54">
        <f>Q86/31*M86</f>
        <v>0</v>
      </c>
      <c r="X86" s="54">
        <f>+S86+T86+U86+V86+W86</f>
        <v>18698.709677419352</v>
      </c>
      <c r="Y86" s="54">
        <f>R86/31*L86</f>
        <v>10161.290322580644</v>
      </c>
      <c r="Z86" s="54">
        <f>Y86*12/100</f>
        <v>1219.3548387096773</v>
      </c>
      <c r="AA86" s="54">
        <f>SUM(ROUNDUP(X86*0.75/100,0))</f>
        <v>141</v>
      </c>
      <c r="AB86" s="54">
        <f>Z86+AA86</f>
        <v>1360.3548387096773</v>
      </c>
      <c r="AC86" s="55">
        <f>SUM(X86-AB86)</f>
        <v>17338.354838709674</v>
      </c>
    </row>
    <row r="87" spans="1:29" s="43" customFormat="1" ht="40.5" customHeight="1" x14ac:dyDescent="0.35">
      <c r="A87" s="30">
        <v>81</v>
      </c>
      <c r="B87" s="45" t="s">
        <v>487</v>
      </c>
      <c r="C87" s="45" t="s">
        <v>488</v>
      </c>
      <c r="D87" s="48" t="s">
        <v>489</v>
      </c>
      <c r="E87" s="47" t="s">
        <v>490</v>
      </c>
      <c r="F87" s="48" t="s">
        <v>315</v>
      </c>
      <c r="G87" s="59" t="s">
        <v>491</v>
      </c>
      <c r="H87" s="69" t="s">
        <v>38</v>
      </c>
      <c r="I87" s="61" t="s">
        <v>39</v>
      </c>
      <c r="J87" s="51">
        <v>26</v>
      </c>
      <c r="K87" s="51">
        <v>4</v>
      </c>
      <c r="L87" s="92">
        <f t="shared" si="34"/>
        <v>30</v>
      </c>
      <c r="M87" s="50">
        <v>0</v>
      </c>
      <c r="N87" s="47">
        <v>7000</v>
      </c>
      <c r="O87" s="50">
        <v>6994</v>
      </c>
      <c r="P87" s="50">
        <v>3500</v>
      </c>
      <c r="Q87" s="47">
        <f t="shared" si="15"/>
        <v>17494</v>
      </c>
      <c r="R87" s="47">
        <f t="shared" si="16"/>
        <v>10500</v>
      </c>
      <c r="S87" s="54">
        <f t="shared" si="35"/>
        <v>6774.1935483870966</v>
      </c>
      <c r="T87" s="54">
        <f t="shared" si="36"/>
        <v>6768.3870967741941</v>
      </c>
      <c r="U87" s="54">
        <f t="shared" si="37"/>
        <v>3387.0967741935483</v>
      </c>
      <c r="V87" s="54">
        <v>0</v>
      </c>
      <c r="W87" s="54">
        <f t="shared" si="38"/>
        <v>0</v>
      </c>
      <c r="X87" s="54">
        <f t="shared" si="32"/>
        <v>16929.677419354841</v>
      </c>
      <c r="Y87" s="54">
        <f t="shared" si="39"/>
        <v>10161.290322580644</v>
      </c>
      <c r="Z87" s="54">
        <f t="shared" si="33"/>
        <v>1219.3548387096773</v>
      </c>
      <c r="AA87" s="54">
        <f t="shared" si="23"/>
        <v>127</v>
      </c>
      <c r="AB87" s="54">
        <f t="shared" si="30"/>
        <v>1346.3548387096773</v>
      </c>
      <c r="AC87" s="55">
        <f t="shared" si="31"/>
        <v>15583.322580645163</v>
      </c>
    </row>
    <row r="88" spans="1:29" s="43" customFormat="1" ht="40.5" customHeight="1" thickBot="1" x14ac:dyDescent="0.4">
      <c r="A88" s="44">
        <v>82</v>
      </c>
      <c r="B88" s="45" t="s">
        <v>492</v>
      </c>
      <c r="C88" s="45" t="s">
        <v>493</v>
      </c>
      <c r="D88" s="48" t="s">
        <v>494</v>
      </c>
      <c r="E88" s="47" t="s">
        <v>495</v>
      </c>
      <c r="F88" s="48" t="s">
        <v>315</v>
      </c>
      <c r="G88" s="59" t="s">
        <v>496</v>
      </c>
      <c r="H88" s="69" t="s">
        <v>497</v>
      </c>
      <c r="I88" s="61" t="s">
        <v>47</v>
      </c>
      <c r="J88" s="51">
        <v>25</v>
      </c>
      <c r="K88" s="51">
        <v>5</v>
      </c>
      <c r="L88" s="92">
        <f t="shared" si="34"/>
        <v>30</v>
      </c>
      <c r="M88" s="50">
        <v>1</v>
      </c>
      <c r="N88" s="47">
        <v>7000</v>
      </c>
      <c r="O88" s="50">
        <v>6994</v>
      </c>
      <c r="P88" s="50">
        <v>3500</v>
      </c>
      <c r="Q88" s="47">
        <f t="shared" si="15"/>
        <v>17494</v>
      </c>
      <c r="R88" s="47">
        <f t="shared" si="16"/>
        <v>10500</v>
      </c>
      <c r="S88" s="54">
        <f t="shared" si="35"/>
        <v>6774.1935483870966</v>
      </c>
      <c r="T88" s="54">
        <f t="shared" si="36"/>
        <v>6768.3870967741941</v>
      </c>
      <c r="U88" s="54">
        <f t="shared" si="37"/>
        <v>3387.0967741935483</v>
      </c>
      <c r="V88" s="54">
        <v>0</v>
      </c>
      <c r="W88" s="54">
        <f t="shared" si="38"/>
        <v>564.32258064516134</v>
      </c>
      <c r="X88" s="54">
        <f t="shared" si="32"/>
        <v>17494.000000000004</v>
      </c>
      <c r="Y88" s="54">
        <f t="shared" si="39"/>
        <v>10161.290322580644</v>
      </c>
      <c r="Z88" s="54">
        <f t="shared" si="33"/>
        <v>1219.3548387096773</v>
      </c>
      <c r="AA88" s="54">
        <f t="shared" si="23"/>
        <v>132</v>
      </c>
      <c r="AB88" s="54">
        <f t="shared" si="30"/>
        <v>1351.3548387096773</v>
      </c>
      <c r="AC88" s="55">
        <f t="shared" si="31"/>
        <v>16142.645161290326</v>
      </c>
    </row>
    <row r="89" spans="1:29" s="43" customFormat="1" ht="40.5" customHeight="1" x14ac:dyDescent="0.35">
      <c r="A89" s="30">
        <v>83</v>
      </c>
      <c r="B89" s="45" t="s">
        <v>498</v>
      </c>
      <c r="C89" s="45" t="s">
        <v>499</v>
      </c>
      <c r="D89" s="48" t="s">
        <v>500</v>
      </c>
      <c r="E89" s="48" t="s">
        <v>501</v>
      </c>
      <c r="F89" s="48" t="s">
        <v>315</v>
      </c>
      <c r="G89" s="59" t="s">
        <v>502</v>
      </c>
      <c r="H89" s="60" t="s">
        <v>95</v>
      </c>
      <c r="I89" s="61" t="s">
        <v>39</v>
      </c>
      <c r="J89" s="51">
        <v>23.5</v>
      </c>
      <c r="K89" s="51">
        <v>5</v>
      </c>
      <c r="L89" s="92">
        <f t="shared" si="34"/>
        <v>28.5</v>
      </c>
      <c r="M89" s="50">
        <v>0</v>
      </c>
      <c r="N89" s="47">
        <v>7000</v>
      </c>
      <c r="O89" s="50">
        <v>6994</v>
      </c>
      <c r="P89" s="50">
        <v>3500</v>
      </c>
      <c r="Q89" s="47">
        <f t="shared" si="15"/>
        <v>17494</v>
      </c>
      <c r="R89" s="47">
        <f t="shared" si="16"/>
        <v>10500</v>
      </c>
      <c r="S89" s="54">
        <f t="shared" si="35"/>
        <v>6435.4838709677424</v>
      </c>
      <c r="T89" s="54">
        <f t="shared" si="36"/>
        <v>6429.9677419354839</v>
      </c>
      <c r="U89" s="54">
        <f t="shared" si="37"/>
        <v>3217.7419354838712</v>
      </c>
      <c r="V89" s="54">
        <v>0</v>
      </c>
      <c r="W89" s="54">
        <f t="shared" si="38"/>
        <v>0</v>
      </c>
      <c r="X89" s="54">
        <f t="shared" si="32"/>
        <v>16083.193548387098</v>
      </c>
      <c r="Y89" s="54">
        <f t="shared" si="39"/>
        <v>9653.2258064516118</v>
      </c>
      <c r="Z89" s="54">
        <f t="shared" si="33"/>
        <v>1158.3870967741934</v>
      </c>
      <c r="AA89" s="54">
        <f t="shared" si="23"/>
        <v>121</v>
      </c>
      <c r="AB89" s="54">
        <f t="shared" si="30"/>
        <v>1279.3870967741934</v>
      </c>
      <c r="AC89" s="55">
        <f t="shared" si="31"/>
        <v>14803.806451612905</v>
      </c>
    </row>
    <row r="90" spans="1:29" s="43" customFormat="1" ht="40.5" customHeight="1" thickBot="1" x14ac:dyDescent="0.4">
      <c r="A90" s="44">
        <v>84</v>
      </c>
      <c r="B90" s="45" t="s">
        <v>503</v>
      </c>
      <c r="C90" s="45" t="s">
        <v>504</v>
      </c>
      <c r="D90" s="48"/>
      <c r="E90" s="48" t="s">
        <v>505</v>
      </c>
      <c r="F90" s="48" t="s">
        <v>315</v>
      </c>
      <c r="G90" s="59" t="s">
        <v>506</v>
      </c>
      <c r="H90" s="69" t="s">
        <v>53</v>
      </c>
      <c r="I90" s="61" t="s">
        <v>39</v>
      </c>
      <c r="J90" s="51">
        <v>27</v>
      </c>
      <c r="K90" s="51">
        <v>4</v>
      </c>
      <c r="L90" s="92">
        <f t="shared" si="34"/>
        <v>31</v>
      </c>
      <c r="M90" s="50">
        <v>1</v>
      </c>
      <c r="N90" s="47">
        <v>7000</v>
      </c>
      <c r="O90" s="50">
        <v>6994</v>
      </c>
      <c r="P90" s="50">
        <v>3500</v>
      </c>
      <c r="Q90" s="47">
        <f t="shared" si="15"/>
        <v>17494</v>
      </c>
      <c r="R90" s="47">
        <f t="shared" si="16"/>
        <v>10500</v>
      </c>
      <c r="S90" s="54">
        <f t="shared" si="35"/>
        <v>7000</v>
      </c>
      <c r="T90" s="54">
        <f t="shared" si="36"/>
        <v>6994</v>
      </c>
      <c r="U90" s="54">
        <f t="shared" si="37"/>
        <v>3500</v>
      </c>
      <c r="V90" s="54">
        <v>0</v>
      </c>
      <c r="W90" s="54">
        <f t="shared" si="38"/>
        <v>564.32258064516134</v>
      </c>
      <c r="X90" s="54">
        <f t="shared" si="32"/>
        <v>18058.322580645163</v>
      </c>
      <c r="Y90" s="54">
        <f t="shared" si="39"/>
        <v>10500</v>
      </c>
      <c r="Z90" s="54">
        <f t="shared" si="33"/>
        <v>1260</v>
      </c>
      <c r="AA90" s="54">
        <f t="shared" si="23"/>
        <v>136</v>
      </c>
      <c r="AB90" s="54">
        <f t="shared" si="30"/>
        <v>1396</v>
      </c>
      <c r="AC90" s="55">
        <f t="shared" si="31"/>
        <v>16662.322580645163</v>
      </c>
    </row>
    <row r="91" spans="1:29" s="43" customFormat="1" ht="40.5" customHeight="1" x14ac:dyDescent="0.35">
      <c r="A91" s="30">
        <v>85</v>
      </c>
      <c r="B91" s="45" t="s">
        <v>507</v>
      </c>
      <c r="C91" s="45" t="s">
        <v>508</v>
      </c>
      <c r="D91" s="48"/>
      <c r="E91" s="48" t="s">
        <v>509</v>
      </c>
      <c r="F91" s="48" t="s">
        <v>315</v>
      </c>
      <c r="G91" s="59" t="s">
        <v>510</v>
      </c>
      <c r="H91" s="60" t="s">
        <v>511</v>
      </c>
      <c r="I91" s="61" t="s">
        <v>217</v>
      </c>
      <c r="J91" s="51">
        <v>26</v>
      </c>
      <c r="K91" s="51">
        <v>5</v>
      </c>
      <c r="L91" s="92">
        <f t="shared" si="34"/>
        <v>31</v>
      </c>
      <c r="M91" s="50">
        <v>1</v>
      </c>
      <c r="N91" s="47">
        <v>7000</v>
      </c>
      <c r="O91" s="50">
        <v>6994</v>
      </c>
      <c r="P91" s="50">
        <v>3500</v>
      </c>
      <c r="Q91" s="47">
        <f>+N91+O91+P91</f>
        <v>17494</v>
      </c>
      <c r="R91" s="47">
        <f>SUM(N91+P91)</f>
        <v>10500</v>
      </c>
      <c r="S91" s="54">
        <f t="shared" si="35"/>
        <v>7000</v>
      </c>
      <c r="T91" s="54">
        <f t="shared" si="36"/>
        <v>6994</v>
      </c>
      <c r="U91" s="54">
        <f t="shared" si="37"/>
        <v>3500</v>
      </c>
      <c r="V91" s="54">
        <v>0</v>
      </c>
      <c r="W91" s="54">
        <f t="shared" si="38"/>
        <v>564.32258064516134</v>
      </c>
      <c r="X91" s="54">
        <f t="shared" si="32"/>
        <v>18058.322580645163</v>
      </c>
      <c r="Y91" s="54">
        <f t="shared" si="39"/>
        <v>10500</v>
      </c>
      <c r="Z91" s="54">
        <f t="shared" si="33"/>
        <v>1260</v>
      </c>
      <c r="AA91" s="54">
        <f t="shared" si="23"/>
        <v>136</v>
      </c>
      <c r="AB91" s="54">
        <f t="shared" si="30"/>
        <v>1396</v>
      </c>
      <c r="AC91" s="55">
        <f t="shared" si="31"/>
        <v>16662.322580645163</v>
      </c>
    </row>
    <row r="92" spans="1:29" s="43" customFormat="1" ht="40.5" customHeight="1" thickBot="1" x14ac:dyDescent="0.4">
      <c r="A92" s="44">
        <v>86</v>
      </c>
      <c r="B92" s="45" t="s">
        <v>512</v>
      </c>
      <c r="C92" s="45" t="s">
        <v>513</v>
      </c>
      <c r="D92" s="48"/>
      <c r="E92" s="48" t="s">
        <v>514</v>
      </c>
      <c r="F92" s="48" t="s">
        <v>315</v>
      </c>
      <c r="G92" s="59" t="s">
        <v>515</v>
      </c>
      <c r="H92" s="60" t="s">
        <v>516</v>
      </c>
      <c r="I92" s="61" t="s">
        <v>517</v>
      </c>
      <c r="J92" s="51">
        <v>24</v>
      </c>
      <c r="K92" s="51">
        <v>5</v>
      </c>
      <c r="L92" s="92">
        <f t="shared" si="34"/>
        <v>29</v>
      </c>
      <c r="M92" s="50">
        <v>0</v>
      </c>
      <c r="N92" s="47">
        <v>7000</v>
      </c>
      <c r="O92" s="50">
        <v>6994</v>
      </c>
      <c r="P92" s="50">
        <v>3500</v>
      </c>
      <c r="Q92" s="47">
        <f t="shared" ref="Q92:Q94" si="42">+N92+O92+P92</f>
        <v>17494</v>
      </c>
      <c r="R92" s="47">
        <f t="shared" ref="R92:R94" si="43">SUM(N92+P92)</f>
        <v>10500</v>
      </c>
      <c r="S92" s="54">
        <f t="shared" si="35"/>
        <v>6548.3870967741941</v>
      </c>
      <c r="T92" s="54">
        <f t="shared" si="36"/>
        <v>6542.7741935483873</v>
      </c>
      <c r="U92" s="54">
        <f t="shared" si="37"/>
        <v>3274.1935483870971</v>
      </c>
      <c r="V92" s="54">
        <v>0</v>
      </c>
      <c r="W92" s="54">
        <f t="shared" si="38"/>
        <v>0</v>
      </c>
      <c r="X92" s="54">
        <f t="shared" si="32"/>
        <v>16365.354838709678</v>
      </c>
      <c r="Y92" s="54">
        <f t="shared" si="39"/>
        <v>9822.5806451612898</v>
      </c>
      <c r="Z92" s="54">
        <f t="shared" si="33"/>
        <v>1178.7096774193549</v>
      </c>
      <c r="AA92" s="54">
        <f t="shared" si="23"/>
        <v>123</v>
      </c>
      <c r="AB92" s="54">
        <f t="shared" si="30"/>
        <v>1301.7096774193549</v>
      </c>
      <c r="AC92" s="55">
        <f t="shared" si="31"/>
        <v>15063.645161290324</v>
      </c>
    </row>
    <row r="93" spans="1:29" s="43" customFormat="1" ht="40.5" customHeight="1" x14ac:dyDescent="0.35">
      <c r="A93" s="30">
        <v>87</v>
      </c>
      <c r="B93" s="45" t="s">
        <v>518</v>
      </c>
      <c r="C93" s="45" t="s">
        <v>519</v>
      </c>
      <c r="D93" s="48"/>
      <c r="E93" s="48" t="s">
        <v>520</v>
      </c>
      <c r="F93" s="48" t="s">
        <v>315</v>
      </c>
      <c r="G93" s="60" t="s">
        <v>521</v>
      </c>
      <c r="H93" s="59" t="s">
        <v>522</v>
      </c>
      <c r="I93" s="101" t="s">
        <v>238</v>
      </c>
      <c r="J93" s="51">
        <v>26</v>
      </c>
      <c r="K93" s="51">
        <v>4</v>
      </c>
      <c r="L93" s="92">
        <f t="shared" si="34"/>
        <v>30</v>
      </c>
      <c r="M93" s="50">
        <v>0</v>
      </c>
      <c r="N93" s="47">
        <v>7000</v>
      </c>
      <c r="O93" s="50">
        <v>6994</v>
      </c>
      <c r="P93" s="50">
        <v>3500</v>
      </c>
      <c r="Q93" s="47">
        <f t="shared" si="42"/>
        <v>17494</v>
      </c>
      <c r="R93" s="47">
        <f t="shared" si="43"/>
        <v>10500</v>
      </c>
      <c r="S93" s="54">
        <f t="shared" si="35"/>
        <v>6774.1935483870966</v>
      </c>
      <c r="T93" s="54">
        <f t="shared" si="36"/>
        <v>6768.3870967741941</v>
      </c>
      <c r="U93" s="54">
        <f t="shared" si="37"/>
        <v>3387.0967741935483</v>
      </c>
      <c r="V93" s="54">
        <v>0</v>
      </c>
      <c r="W93" s="54">
        <f t="shared" si="38"/>
        <v>0</v>
      </c>
      <c r="X93" s="54">
        <f t="shared" si="32"/>
        <v>16929.677419354841</v>
      </c>
      <c r="Y93" s="54">
        <f t="shared" si="39"/>
        <v>10161.290322580644</v>
      </c>
      <c r="Z93" s="54">
        <f t="shared" si="33"/>
        <v>1219.3548387096773</v>
      </c>
      <c r="AA93" s="54">
        <f t="shared" si="23"/>
        <v>127</v>
      </c>
      <c r="AB93" s="54">
        <f t="shared" si="30"/>
        <v>1346.3548387096773</v>
      </c>
      <c r="AC93" s="55">
        <f t="shared" si="31"/>
        <v>15583.322580645163</v>
      </c>
    </row>
    <row r="94" spans="1:29" s="43" customFormat="1" ht="40.5" customHeight="1" thickBot="1" x14ac:dyDescent="0.4">
      <c r="A94" s="44">
        <v>88</v>
      </c>
      <c r="B94" s="45" t="s">
        <v>523</v>
      </c>
      <c r="C94" s="45" t="s">
        <v>524</v>
      </c>
      <c r="D94" s="48"/>
      <c r="E94" s="48" t="s">
        <v>525</v>
      </c>
      <c r="F94" s="48" t="s">
        <v>315</v>
      </c>
      <c r="G94" s="59" t="s">
        <v>526</v>
      </c>
      <c r="H94" s="60" t="s">
        <v>527</v>
      </c>
      <c r="I94" s="61" t="s">
        <v>217</v>
      </c>
      <c r="J94" s="51">
        <v>26</v>
      </c>
      <c r="K94" s="51">
        <v>5</v>
      </c>
      <c r="L94" s="92">
        <f t="shared" si="34"/>
        <v>31</v>
      </c>
      <c r="M94" s="50">
        <v>1</v>
      </c>
      <c r="N94" s="47">
        <v>7000</v>
      </c>
      <c r="O94" s="50">
        <v>6994</v>
      </c>
      <c r="P94" s="50">
        <v>3500</v>
      </c>
      <c r="Q94" s="47">
        <f t="shared" si="42"/>
        <v>17494</v>
      </c>
      <c r="R94" s="47">
        <f t="shared" si="43"/>
        <v>10500</v>
      </c>
      <c r="S94" s="54">
        <f t="shared" si="35"/>
        <v>7000</v>
      </c>
      <c r="T94" s="54">
        <f t="shared" si="36"/>
        <v>6994</v>
      </c>
      <c r="U94" s="54">
        <f t="shared" si="37"/>
        <v>3500</v>
      </c>
      <c r="V94" s="54">
        <v>0</v>
      </c>
      <c r="W94" s="54">
        <f t="shared" si="38"/>
        <v>564.32258064516134</v>
      </c>
      <c r="X94" s="54">
        <f t="shared" si="32"/>
        <v>18058.322580645163</v>
      </c>
      <c r="Y94" s="54">
        <f t="shared" si="39"/>
        <v>10500</v>
      </c>
      <c r="Z94" s="54">
        <f t="shared" si="33"/>
        <v>1260</v>
      </c>
      <c r="AA94" s="54">
        <f t="shared" si="23"/>
        <v>136</v>
      </c>
      <c r="AB94" s="54">
        <f t="shared" si="30"/>
        <v>1396</v>
      </c>
      <c r="AC94" s="55">
        <f t="shared" si="31"/>
        <v>16662.322580645163</v>
      </c>
    </row>
    <row r="95" spans="1:29" s="43" customFormat="1" ht="40.5" customHeight="1" x14ac:dyDescent="0.35">
      <c r="A95" s="30">
        <v>89</v>
      </c>
      <c r="B95" s="45" t="s">
        <v>528</v>
      </c>
      <c r="C95" s="45" t="s">
        <v>529</v>
      </c>
      <c r="D95" s="48"/>
      <c r="E95" s="48" t="s">
        <v>530</v>
      </c>
      <c r="F95" s="48" t="s">
        <v>315</v>
      </c>
      <c r="G95" s="59" t="s">
        <v>531</v>
      </c>
      <c r="H95" s="60" t="s">
        <v>532</v>
      </c>
      <c r="I95" s="61" t="s">
        <v>72</v>
      </c>
      <c r="J95" s="51">
        <v>21</v>
      </c>
      <c r="K95" s="51">
        <v>3</v>
      </c>
      <c r="L95" s="92">
        <f>J95+K95</f>
        <v>24</v>
      </c>
      <c r="M95" s="50">
        <v>1</v>
      </c>
      <c r="N95" s="47">
        <v>7000</v>
      </c>
      <c r="O95" s="50">
        <v>6994</v>
      </c>
      <c r="P95" s="50">
        <v>3500</v>
      </c>
      <c r="Q95" s="47">
        <f>+N95+O95+P95</f>
        <v>17494</v>
      </c>
      <c r="R95" s="47">
        <f>SUM(N95+P95)</f>
        <v>10500</v>
      </c>
      <c r="S95" s="54">
        <f t="shared" si="35"/>
        <v>5419.354838709678</v>
      </c>
      <c r="T95" s="54">
        <f t="shared" si="36"/>
        <v>5414.7096774193551</v>
      </c>
      <c r="U95" s="54">
        <f t="shared" si="37"/>
        <v>2709.677419354839</v>
      </c>
      <c r="V95" s="54">
        <v>0</v>
      </c>
      <c r="W95" s="54">
        <f t="shared" si="38"/>
        <v>564.32258064516134</v>
      </c>
      <c r="X95" s="54">
        <f>+S95+T95+U95+V95+W95</f>
        <v>14108.064516129034</v>
      </c>
      <c r="Y95" s="54">
        <f t="shared" si="39"/>
        <v>8129.0322580645152</v>
      </c>
      <c r="Z95" s="54">
        <f>Y95*12/100</f>
        <v>975.48387096774184</v>
      </c>
      <c r="AA95" s="54">
        <f>SUM(ROUNDUP(X95*0.75/100,0))</f>
        <v>106</v>
      </c>
      <c r="AB95" s="54">
        <f>Z95+AA95</f>
        <v>1081.483870967742</v>
      </c>
      <c r="AC95" s="55">
        <f>SUM(X95-AB95)</f>
        <v>13026.580645161292</v>
      </c>
    </row>
    <row r="96" spans="1:29" s="43" customFormat="1" ht="40.5" customHeight="1" thickBot="1" x14ac:dyDescent="0.4">
      <c r="A96" s="44">
        <v>90</v>
      </c>
      <c r="B96" s="45" t="s">
        <v>533</v>
      </c>
      <c r="C96" s="45" t="s">
        <v>534</v>
      </c>
      <c r="D96" s="48"/>
      <c r="E96" s="48" t="s">
        <v>535</v>
      </c>
      <c r="F96" s="48" t="s">
        <v>315</v>
      </c>
      <c r="G96" s="59" t="s">
        <v>536</v>
      </c>
      <c r="H96" s="60" t="s">
        <v>537</v>
      </c>
      <c r="I96" s="61" t="s">
        <v>210</v>
      </c>
      <c r="J96" s="51">
        <v>25</v>
      </c>
      <c r="K96" s="51">
        <v>5</v>
      </c>
      <c r="L96" s="92">
        <f>J96+K96</f>
        <v>30</v>
      </c>
      <c r="M96" s="50">
        <v>1</v>
      </c>
      <c r="N96" s="47">
        <v>7000</v>
      </c>
      <c r="O96" s="50">
        <v>6994</v>
      </c>
      <c r="P96" s="50">
        <v>3500</v>
      </c>
      <c r="Q96" s="47">
        <f>+N96+O96+P96</f>
        <v>17494</v>
      </c>
      <c r="R96" s="47">
        <f>SUM(N96+P96)</f>
        <v>10500</v>
      </c>
      <c r="S96" s="54">
        <f t="shared" si="35"/>
        <v>6774.1935483870966</v>
      </c>
      <c r="T96" s="54">
        <f t="shared" si="36"/>
        <v>6768.3870967741941</v>
      </c>
      <c r="U96" s="54">
        <f t="shared" si="37"/>
        <v>3387.0967741935483</v>
      </c>
      <c r="V96" s="54">
        <v>0</v>
      </c>
      <c r="W96" s="54">
        <f t="shared" si="38"/>
        <v>564.32258064516134</v>
      </c>
      <c r="X96" s="54">
        <f>+S96+T96+U96+V96+W96</f>
        <v>17494.000000000004</v>
      </c>
      <c r="Y96" s="54">
        <f t="shared" si="39"/>
        <v>10161.290322580644</v>
      </c>
      <c r="Z96" s="54">
        <f>Y96*12/100</f>
        <v>1219.3548387096773</v>
      </c>
      <c r="AA96" s="54">
        <f>SUM(ROUNDUP(X96*0.75/100,0))</f>
        <v>132</v>
      </c>
      <c r="AB96" s="54">
        <f>Z96+AA96</f>
        <v>1351.3548387096773</v>
      </c>
      <c r="AC96" s="55">
        <f>SUM(X96-AB96)</f>
        <v>16142.645161290326</v>
      </c>
    </row>
    <row r="97" spans="1:30" s="43" customFormat="1" ht="40.5" customHeight="1" x14ac:dyDescent="0.35">
      <c r="A97" s="30">
        <v>91</v>
      </c>
      <c r="B97" s="45" t="s">
        <v>538</v>
      </c>
      <c r="C97" s="45" t="s">
        <v>539</v>
      </c>
      <c r="D97" s="48"/>
      <c r="E97" s="48" t="s">
        <v>540</v>
      </c>
      <c r="F97" s="48" t="s">
        <v>315</v>
      </c>
      <c r="G97" s="59" t="s">
        <v>541</v>
      </c>
      <c r="H97" s="60" t="s">
        <v>542</v>
      </c>
      <c r="I97" s="61" t="s">
        <v>543</v>
      </c>
      <c r="J97" s="51">
        <v>25</v>
      </c>
      <c r="K97" s="51">
        <v>5</v>
      </c>
      <c r="L97" s="92">
        <f>J97+K97</f>
        <v>30</v>
      </c>
      <c r="M97" s="50">
        <v>1</v>
      </c>
      <c r="N97" s="47">
        <v>7000</v>
      </c>
      <c r="O97" s="50">
        <v>6994</v>
      </c>
      <c r="P97" s="50">
        <v>3500</v>
      </c>
      <c r="Q97" s="47">
        <f>+N97+O97+P97</f>
        <v>17494</v>
      </c>
      <c r="R97" s="47">
        <f>SUM(N97+P97)</f>
        <v>10500</v>
      </c>
      <c r="S97" s="54">
        <f t="shared" si="35"/>
        <v>6774.1935483870966</v>
      </c>
      <c r="T97" s="54">
        <f t="shared" si="36"/>
        <v>6768.3870967741941</v>
      </c>
      <c r="U97" s="54">
        <f t="shared" si="37"/>
        <v>3387.0967741935483</v>
      </c>
      <c r="V97" s="54">
        <v>0</v>
      </c>
      <c r="W97" s="54">
        <f t="shared" si="38"/>
        <v>564.32258064516134</v>
      </c>
      <c r="X97" s="54">
        <f>+S97+T97+U97+V97+W97</f>
        <v>17494.000000000004</v>
      </c>
      <c r="Y97" s="54">
        <f t="shared" si="39"/>
        <v>10161.290322580644</v>
      </c>
      <c r="Z97" s="54">
        <f>Y97*12/100</f>
        <v>1219.3548387096773</v>
      </c>
      <c r="AA97" s="54">
        <f>SUM(ROUNDUP(X97*0.75/100,0))</f>
        <v>132</v>
      </c>
      <c r="AB97" s="54">
        <f>Z97+AA97</f>
        <v>1351.3548387096773</v>
      </c>
      <c r="AC97" s="55">
        <f>SUM(X97-AB97)</f>
        <v>16142.645161290326</v>
      </c>
    </row>
    <row r="98" spans="1:30" s="43" customFormat="1" ht="40.5" customHeight="1" thickBot="1" x14ac:dyDescent="0.4">
      <c r="A98" s="44">
        <v>92</v>
      </c>
      <c r="B98" s="86" t="s">
        <v>544</v>
      </c>
      <c r="C98" s="86" t="s">
        <v>545</v>
      </c>
      <c r="D98" s="71"/>
      <c r="E98" s="71" t="s">
        <v>546</v>
      </c>
      <c r="F98" s="71" t="s">
        <v>315</v>
      </c>
      <c r="G98" s="87" t="s">
        <v>547</v>
      </c>
      <c r="H98" s="102" t="s">
        <v>548</v>
      </c>
      <c r="I98" s="103" t="s">
        <v>549</v>
      </c>
      <c r="J98" s="76">
        <v>27</v>
      </c>
      <c r="K98" s="76">
        <v>4</v>
      </c>
      <c r="L98" s="99">
        <f t="shared" ref="L98" si="44">J98+K98</f>
        <v>31</v>
      </c>
      <c r="M98" s="77">
        <v>1</v>
      </c>
      <c r="N98" s="78">
        <v>7000</v>
      </c>
      <c r="O98" s="77">
        <v>6994</v>
      </c>
      <c r="P98" s="77">
        <v>3500</v>
      </c>
      <c r="Q98" s="78">
        <f>+N98+O98+P98</f>
        <v>17494</v>
      </c>
      <c r="R98" s="78">
        <f>SUM(N98+P98)</f>
        <v>10500</v>
      </c>
      <c r="S98" s="88">
        <f t="shared" si="35"/>
        <v>7000</v>
      </c>
      <c r="T98" s="88">
        <f t="shared" si="36"/>
        <v>6994</v>
      </c>
      <c r="U98" s="88">
        <f t="shared" si="37"/>
        <v>3500</v>
      </c>
      <c r="V98" s="88">
        <v>0</v>
      </c>
      <c r="W98" s="88">
        <f t="shared" si="38"/>
        <v>564.32258064516134</v>
      </c>
      <c r="X98" s="88">
        <f>+S98+T98+U98+V98+W98</f>
        <v>18058.322580645163</v>
      </c>
      <c r="Y98" s="88">
        <f t="shared" si="39"/>
        <v>10500</v>
      </c>
      <c r="Z98" s="88">
        <f>Y98*12/100</f>
        <v>1260</v>
      </c>
      <c r="AA98" s="88">
        <f>SUM(ROUNDUP(X98*0.75/100,0))</f>
        <v>136</v>
      </c>
      <c r="AB98" s="88">
        <f>Z98+AA98</f>
        <v>1396</v>
      </c>
      <c r="AC98" s="89">
        <f>SUM(X98-AB98)</f>
        <v>16662.322580645163</v>
      </c>
    </row>
    <row r="99" spans="1:30" s="43" customFormat="1" ht="40.5" customHeight="1" x14ac:dyDescent="0.35">
      <c r="A99" s="30">
        <v>93</v>
      </c>
      <c r="B99" s="31" t="s">
        <v>550</v>
      </c>
      <c r="C99" s="31" t="s">
        <v>551</v>
      </c>
      <c r="D99" s="32" t="s">
        <v>552</v>
      </c>
      <c r="E99" s="32" t="s">
        <v>553</v>
      </c>
      <c r="F99" s="32" t="s">
        <v>554</v>
      </c>
      <c r="G99" s="34" t="s">
        <v>555</v>
      </c>
      <c r="H99" s="35" t="s">
        <v>38</v>
      </c>
      <c r="I99" s="36" t="s">
        <v>39</v>
      </c>
      <c r="J99" s="37">
        <v>24</v>
      </c>
      <c r="K99" s="37">
        <v>5</v>
      </c>
      <c r="L99" s="90">
        <f>J99+K99</f>
        <v>29</v>
      </c>
      <c r="M99" s="36">
        <v>1</v>
      </c>
      <c r="N99" s="32">
        <v>7000</v>
      </c>
      <c r="O99" s="36">
        <v>6994</v>
      </c>
      <c r="P99" s="36">
        <v>3500</v>
      </c>
      <c r="Q99" s="32">
        <f t="shared" ref="Q99:Q129" si="45">+N99+O99+P99</f>
        <v>17494</v>
      </c>
      <c r="R99" s="32">
        <f t="shared" ref="R99:R129" si="46">SUM(N99+P99)</f>
        <v>10500</v>
      </c>
      <c r="S99" s="41">
        <f t="shared" si="35"/>
        <v>6548.3870967741941</v>
      </c>
      <c r="T99" s="41">
        <f t="shared" si="36"/>
        <v>6542.7741935483873</v>
      </c>
      <c r="U99" s="41">
        <f t="shared" si="37"/>
        <v>3274.1935483870971</v>
      </c>
      <c r="V99" s="41">
        <v>0</v>
      </c>
      <c r="W99" s="41">
        <f t="shared" si="38"/>
        <v>564.32258064516134</v>
      </c>
      <c r="X99" s="41">
        <f t="shared" ref="X99:X137" si="47">+S99+T99+U99+V99+W99</f>
        <v>16929.677419354841</v>
      </c>
      <c r="Y99" s="41">
        <f t="shared" si="39"/>
        <v>9822.5806451612898</v>
      </c>
      <c r="Z99" s="41">
        <f t="shared" ref="Z99:Z137" si="48">Y99*12/100</f>
        <v>1178.7096774193549</v>
      </c>
      <c r="AA99" s="41">
        <f t="shared" ref="AA99:AA137" si="49">SUM(ROUNDUP(X99*0.75/100,0))</f>
        <v>127</v>
      </c>
      <c r="AB99" s="41">
        <f t="shared" ref="AB99:AB137" si="50">Z99+AA99</f>
        <v>1305.7096774193549</v>
      </c>
      <c r="AC99" s="42">
        <f t="shared" ref="AC99:AC137" si="51">SUM(X99-AB99)</f>
        <v>15623.967741935487</v>
      </c>
      <c r="AD99" s="56"/>
    </row>
    <row r="100" spans="1:30" s="43" customFormat="1" ht="40.5" customHeight="1" thickBot="1" x14ac:dyDescent="0.4">
      <c r="A100" s="44">
        <v>94</v>
      </c>
      <c r="B100" s="45" t="s">
        <v>556</v>
      </c>
      <c r="C100" s="45" t="s">
        <v>557</v>
      </c>
      <c r="D100" s="46" t="s">
        <v>558</v>
      </c>
      <c r="E100" s="47" t="s">
        <v>559</v>
      </c>
      <c r="F100" s="48" t="s">
        <v>554</v>
      </c>
      <c r="G100" s="49" t="s">
        <v>560</v>
      </c>
      <c r="H100" s="57" t="s">
        <v>38</v>
      </c>
      <c r="I100" s="50" t="s">
        <v>39</v>
      </c>
      <c r="J100" s="51">
        <v>13</v>
      </c>
      <c r="K100" s="51">
        <v>2</v>
      </c>
      <c r="L100" s="92">
        <f>J100+K100</f>
        <v>15</v>
      </c>
      <c r="M100" s="50">
        <v>1</v>
      </c>
      <c r="N100" s="47">
        <v>7000</v>
      </c>
      <c r="O100" s="50">
        <v>6994</v>
      </c>
      <c r="P100" s="50">
        <v>3500</v>
      </c>
      <c r="Q100" s="47">
        <f t="shared" si="45"/>
        <v>17494</v>
      </c>
      <c r="R100" s="47">
        <f t="shared" si="46"/>
        <v>10500</v>
      </c>
      <c r="S100" s="54">
        <f t="shared" si="35"/>
        <v>3387.0967741935483</v>
      </c>
      <c r="T100" s="54">
        <f t="shared" si="36"/>
        <v>3384.1935483870971</v>
      </c>
      <c r="U100" s="54">
        <f t="shared" si="37"/>
        <v>1693.5483870967741</v>
      </c>
      <c r="V100" s="54">
        <v>0</v>
      </c>
      <c r="W100" s="54">
        <f t="shared" si="38"/>
        <v>564.32258064516134</v>
      </c>
      <c r="X100" s="54">
        <f t="shared" si="47"/>
        <v>9029.1612903225814</v>
      </c>
      <c r="Y100" s="54">
        <f t="shared" si="39"/>
        <v>5080.645161290322</v>
      </c>
      <c r="Z100" s="54">
        <f t="shared" si="48"/>
        <v>609.67741935483866</v>
      </c>
      <c r="AA100" s="54">
        <f t="shared" si="49"/>
        <v>68</v>
      </c>
      <c r="AB100" s="54">
        <f t="shared" si="50"/>
        <v>677.67741935483866</v>
      </c>
      <c r="AC100" s="55">
        <f t="shared" si="51"/>
        <v>8351.4838709677424</v>
      </c>
      <c r="AD100" s="56"/>
    </row>
    <row r="101" spans="1:30" s="43" customFormat="1" ht="40.5" customHeight="1" x14ac:dyDescent="0.35">
      <c r="A101" s="30">
        <v>95</v>
      </c>
      <c r="B101" s="58" t="s">
        <v>561</v>
      </c>
      <c r="C101" s="58" t="s">
        <v>562</v>
      </c>
      <c r="D101" s="47" t="s">
        <v>563</v>
      </c>
      <c r="E101" s="47" t="s">
        <v>564</v>
      </c>
      <c r="F101" s="47" t="s">
        <v>554</v>
      </c>
      <c r="G101" s="49" t="s">
        <v>565</v>
      </c>
      <c r="H101" s="57" t="s">
        <v>53</v>
      </c>
      <c r="I101" s="50" t="s">
        <v>39</v>
      </c>
      <c r="J101" s="51">
        <v>24</v>
      </c>
      <c r="K101" s="51">
        <v>4</v>
      </c>
      <c r="L101" s="92">
        <f t="shared" ref="L101:L137" si="52">J101+K101</f>
        <v>28</v>
      </c>
      <c r="M101" s="50">
        <v>1</v>
      </c>
      <c r="N101" s="47">
        <v>7000</v>
      </c>
      <c r="O101" s="50">
        <v>6994</v>
      </c>
      <c r="P101" s="50">
        <v>3500</v>
      </c>
      <c r="Q101" s="47">
        <f t="shared" si="45"/>
        <v>17494</v>
      </c>
      <c r="R101" s="47">
        <f t="shared" si="46"/>
        <v>10500</v>
      </c>
      <c r="S101" s="54">
        <f t="shared" si="35"/>
        <v>6322.5806451612907</v>
      </c>
      <c r="T101" s="54">
        <f t="shared" si="36"/>
        <v>6317.1612903225814</v>
      </c>
      <c r="U101" s="54">
        <f t="shared" si="37"/>
        <v>3161.2903225806454</v>
      </c>
      <c r="V101" s="54">
        <v>0</v>
      </c>
      <c r="W101" s="54">
        <f t="shared" si="38"/>
        <v>564.32258064516134</v>
      </c>
      <c r="X101" s="54">
        <f t="shared" si="47"/>
        <v>16365.354838709678</v>
      </c>
      <c r="Y101" s="54">
        <f t="shared" si="39"/>
        <v>9483.8709677419356</v>
      </c>
      <c r="Z101" s="54">
        <f t="shared" si="48"/>
        <v>1138.0645161290322</v>
      </c>
      <c r="AA101" s="54">
        <f t="shared" si="49"/>
        <v>123</v>
      </c>
      <c r="AB101" s="54">
        <f t="shared" si="50"/>
        <v>1261.0645161290322</v>
      </c>
      <c r="AC101" s="55">
        <f t="shared" si="51"/>
        <v>15104.290322580646</v>
      </c>
      <c r="AD101" s="56"/>
    </row>
    <row r="102" spans="1:30" s="43" customFormat="1" ht="40.5" customHeight="1" thickBot="1" x14ac:dyDescent="0.4">
      <c r="A102" s="44">
        <v>96</v>
      </c>
      <c r="B102" s="58" t="s">
        <v>566</v>
      </c>
      <c r="C102" s="58" t="s">
        <v>567</v>
      </c>
      <c r="D102" s="47" t="s">
        <v>568</v>
      </c>
      <c r="E102" s="47" t="s">
        <v>569</v>
      </c>
      <c r="F102" s="47" t="s">
        <v>554</v>
      </c>
      <c r="G102" s="49" t="s">
        <v>570</v>
      </c>
      <c r="H102" s="57" t="s">
        <v>53</v>
      </c>
      <c r="I102" s="50" t="s">
        <v>39</v>
      </c>
      <c r="J102" s="51">
        <v>24</v>
      </c>
      <c r="K102" s="51">
        <v>4</v>
      </c>
      <c r="L102" s="92">
        <f t="shared" si="52"/>
        <v>28</v>
      </c>
      <c r="M102" s="50">
        <v>0</v>
      </c>
      <c r="N102" s="47">
        <v>7000</v>
      </c>
      <c r="O102" s="50">
        <v>6994</v>
      </c>
      <c r="P102" s="50">
        <v>3500</v>
      </c>
      <c r="Q102" s="47">
        <f t="shared" si="45"/>
        <v>17494</v>
      </c>
      <c r="R102" s="47">
        <f t="shared" si="46"/>
        <v>10500</v>
      </c>
      <c r="S102" s="54">
        <f t="shared" si="35"/>
        <v>6322.5806451612907</v>
      </c>
      <c r="T102" s="54">
        <f t="shared" si="36"/>
        <v>6317.1612903225814</v>
      </c>
      <c r="U102" s="54">
        <f t="shared" si="37"/>
        <v>3161.2903225806454</v>
      </c>
      <c r="V102" s="54">
        <v>0</v>
      </c>
      <c r="W102" s="54">
        <f t="shared" si="38"/>
        <v>0</v>
      </c>
      <c r="X102" s="54">
        <f t="shared" si="47"/>
        <v>15801.032258064517</v>
      </c>
      <c r="Y102" s="54">
        <f t="shared" si="39"/>
        <v>9483.8709677419356</v>
      </c>
      <c r="Z102" s="54">
        <f t="shared" si="48"/>
        <v>1138.0645161290322</v>
      </c>
      <c r="AA102" s="54">
        <f t="shared" si="49"/>
        <v>119</v>
      </c>
      <c r="AB102" s="54">
        <f t="shared" si="50"/>
        <v>1257.0645161290322</v>
      </c>
      <c r="AC102" s="55">
        <f t="shared" si="51"/>
        <v>14543.967741935485</v>
      </c>
      <c r="AD102" s="56"/>
    </row>
    <row r="103" spans="1:30" s="43" customFormat="1" ht="40.5" customHeight="1" x14ac:dyDescent="0.35">
      <c r="A103" s="30">
        <v>97</v>
      </c>
      <c r="B103" s="58" t="s">
        <v>571</v>
      </c>
      <c r="C103" s="58" t="s">
        <v>572</v>
      </c>
      <c r="D103" s="93" t="s">
        <v>573</v>
      </c>
      <c r="E103" s="47" t="s">
        <v>574</v>
      </c>
      <c r="F103" s="47" t="s">
        <v>554</v>
      </c>
      <c r="G103" s="49" t="s">
        <v>575</v>
      </c>
      <c r="H103" s="57" t="s">
        <v>576</v>
      </c>
      <c r="I103" s="61" t="s">
        <v>39</v>
      </c>
      <c r="J103" s="51">
        <v>18</v>
      </c>
      <c r="K103" s="51">
        <v>2</v>
      </c>
      <c r="L103" s="92">
        <f t="shared" si="52"/>
        <v>20</v>
      </c>
      <c r="M103" s="50">
        <v>0</v>
      </c>
      <c r="N103" s="47">
        <v>7000</v>
      </c>
      <c r="O103" s="50">
        <v>6994</v>
      </c>
      <c r="P103" s="50">
        <v>3500</v>
      </c>
      <c r="Q103" s="47">
        <f t="shared" si="45"/>
        <v>17494</v>
      </c>
      <c r="R103" s="47">
        <f t="shared" si="46"/>
        <v>10500</v>
      </c>
      <c r="S103" s="54">
        <f t="shared" si="35"/>
        <v>4516.1290322580644</v>
      </c>
      <c r="T103" s="54">
        <f t="shared" si="36"/>
        <v>4512.2580645161288</v>
      </c>
      <c r="U103" s="54">
        <f t="shared" si="37"/>
        <v>2258.0645161290322</v>
      </c>
      <c r="V103" s="54">
        <v>0</v>
      </c>
      <c r="W103" s="54">
        <f t="shared" si="38"/>
        <v>0</v>
      </c>
      <c r="X103" s="54">
        <f t="shared" si="47"/>
        <v>11286.451612903225</v>
      </c>
      <c r="Y103" s="54">
        <f t="shared" si="39"/>
        <v>6774.1935483870966</v>
      </c>
      <c r="Z103" s="54">
        <f t="shared" si="48"/>
        <v>812.90322580645147</v>
      </c>
      <c r="AA103" s="54">
        <f t="shared" si="49"/>
        <v>85</v>
      </c>
      <c r="AB103" s="54">
        <f t="shared" si="50"/>
        <v>897.90322580645147</v>
      </c>
      <c r="AC103" s="55">
        <f t="shared" si="51"/>
        <v>10388.548387096775</v>
      </c>
      <c r="AD103" s="56"/>
    </row>
    <row r="104" spans="1:30" s="43" customFormat="1" ht="40.5" customHeight="1" thickBot="1" x14ac:dyDescent="0.4">
      <c r="A104" s="44">
        <v>98</v>
      </c>
      <c r="B104" s="58" t="s">
        <v>577</v>
      </c>
      <c r="C104" s="58" t="s">
        <v>578</v>
      </c>
      <c r="D104" s="93" t="s">
        <v>579</v>
      </c>
      <c r="E104" s="47" t="s">
        <v>580</v>
      </c>
      <c r="F104" s="47" t="s">
        <v>554</v>
      </c>
      <c r="G104" s="49" t="s">
        <v>581</v>
      </c>
      <c r="H104" s="57" t="s">
        <v>38</v>
      </c>
      <c r="I104" s="50" t="s">
        <v>39</v>
      </c>
      <c r="J104" s="51">
        <v>26</v>
      </c>
      <c r="K104" s="51">
        <v>4</v>
      </c>
      <c r="L104" s="92">
        <f t="shared" si="52"/>
        <v>30</v>
      </c>
      <c r="M104" s="50">
        <v>1</v>
      </c>
      <c r="N104" s="47">
        <v>7000</v>
      </c>
      <c r="O104" s="50">
        <v>6994</v>
      </c>
      <c r="P104" s="50">
        <v>3500</v>
      </c>
      <c r="Q104" s="47">
        <f t="shared" si="45"/>
        <v>17494</v>
      </c>
      <c r="R104" s="47">
        <f t="shared" si="46"/>
        <v>10500</v>
      </c>
      <c r="S104" s="54">
        <f t="shared" si="35"/>
        <v>6774.1935483870966</v>
      </c>
      <c r="T104" s="54">
        <f t="shared" si="36"/>
        <v>6768.3870967741941</v>
      </c>
      <c r="U104" s="54">
        <f t="shared" si="37"/>
        <v>3387.0967741935483</v>
      </c>
      <c r="V104" s="54">
        <v>0</v>
      </c>
      <c r="W104" s="54">
        <f t="shared" si="38"/>
        <v>564.32258064516134</v>
      </c>
      <c r="X104" s="54">
        <f t="shared" si="47"/>
        <v>17494.000000000004</v>
      </c>
      <c r="Y104" s="54">
        <f t="shared" si="39"/>
        <v>10161.290322580644</v>
      </c>
      <c r="Z104" s="54">
        <f t="shared" si="48"/>
        <v>1219.3548387096773</v>
      </c>
      <c r="AA104" s="54">
        <f t="shared" si="49"/>
        <v>132</v>
      </c>
      <c r="AB104" s="54">
        <f t="shared" si="50"/>
        <v>1351.3548387096773</v>
      </c>
      <c r="AC104" s="55">
        <f t="shared" si="51"/>
        <v>16142.645161290326</v>
      </c>
      <c r="AD104" s="56"/>
    </row>
    <row r="105" spans="1:30" s="43" customFormat="1" ht="40.5" customHeight="1" x14ac:dyDescent="0.35">
      <c r="A105" s="30">
        <v>99</v>
      </c>
      <c r="B105" s="45" t="s">
        <v>582</v>
      </c>
      <c r="C105" s="45" t="s">
        <v>583</v>
      </c>
      <c r="D105" s="46" t="s">
        <v>584</v>
      </c>
      <c r="E105" s="47" t="s">
        <v>585</v>
      </c>
      <c r="F105" s="48" t="s">
        <v>554</v>
      </c>
      <c r="G105" s="49" t="s">
        <v>586</v>
      </c>
      <c r="H105" s="57" t="s">
        <v>38</v>
      </c>
      <c r="I105" s="50" t="s">
        <v>39</v>
      </c>
      <c r="J105" s="51">
        <v>26</v>
      </c>
      <c r="K105" s="51">
        <v>4</v>
      </c>
      <c r="L105" s="92">
        <f t="shared" si="52"/>
        <v>30</v>
      </c>
      <c r="M105" s="50">
        <v>1</v>
      </c>
      <c r="N105" s="47">
        <v>7000</v>
      </c>
      <c r="O105" s="50">
        <v>6994</v>
      </c>
      <c r="P105" s="50">
        <v>3500</v>
      </c>
      <c r="Q105" s="47">
        <f t="shared" si="45"/>
        <v>17494</v>
      </c>
      <c r="R105" s="47">
        <f t="shared" si="46"/>
        <v>10500</v>
      </c>
      <c r="S105" s="54">
        <f t="shared" si="35"/>
        <v>6774.1935483870966</v>
      </c>
      <c r="T105" s="54">
        <f t="shared" si="36"/>
        <v>6768.3870967741941</v>
      </c>
      <c r="U105" s="54">
        <f t="shared" si="37"/>
        <v>3387.0967741935483</v>
      </c>
      <c r="V105" s="54">
        <v>0</v>
      </c>
      <c r="W105" s="54">
        <f t="shared" si="38"/>
        <v>564.32258064516134</v>
      </c>
      <c r="X105" s="54">
        <f t="shared" si="47"/>
        <v>17494.000000000004</v>
      </c>
      <c r="Y105" s="54">
        <f t="shared" si="39"/>
        <v>10161.290322580644</v>
      </c>
      <c r="Z105" s="54">
        <f t="shared" si="48"/>
        <v>1219.3548387096773</v>
      </c>
      <c r="AA105" s="54">
        <f t="shared" si="49"/>
        <v>132</v>
      </c>
      <c r="AB105" s="54">
        <f t="shared" si="50"/>
        <v>1351.3548387096773</v>
      </c>
      <c r="AC105" s="55">
        <f t="shared" si="51"/>
        <v>16142.645161290326</v>
      </c>
      <c r="AD105" s="56"/>
    </row>
    <row r="106" spans="1:30" s="43" customFormat="1" ht="40.5" customHeight="1" thickBot="1" x14ac:dyDescent="0.4">
      <c r="A106" s="44">
        <v>100</v>
      </c>
      <c r="B106" s="45" t="s">
        <v>587</v>
      </c>
      <c r="C106" s="45" t="s">
        <v>588</v>
      </c>
      <c r="D106" s="46" t="s">
        <v>589</v>
      </c>
      <c r="E106" s="47" t="s">
        <v>590</v>
      </c>
      <c r="F106" s="48" t="s">
        <v>554</v>
      </c>
      <c r="G106" s="49" t="s">
        <v>591</v>
      </c>
      <c r="H106" s="57" t="s">
        <v>53</v>
      </c>
      <c r="I106" s="50" t="s">
        <v>39</v>
      </c>
      <c r="J106" s="51">
        <v>27</v>
      </c>
      <c r="K106" s="51">
        <v>4</v>
      </c>
      <c r="L106" s="92">
        <f t="shared" si="52"/>
        <v>31</v>
      </c>
      <c r="M106" s="50">
        <v>1</v>
      </c>
      <c r="N106" s="47">
        <v>7000</v>
      </c>
      <c r="O106" s="50">
        <v>6994</v>
      </c>
      <c r="P106" s="50">
        <v>3500</v>
      </c>
      <c r="Q106" s="47">
        <f t="shared" si="45"/>
        <v>17494</v>
      </c>
      <c r="R106" s="47">
        <f t="shared" si="46"/>
        <v>10500</v>
      </c>
      <c r="S106" s="54">
        <f t="shared" si="35"/>
        <v>7000</v>
      </c>
      <c r="T106" s="54">
        <f t="shared" si="36"/>
        <v>6994</v>
      </c>
      <c r="U106" s="54">
        <f t="shared" si="37"/>
        <v>3500</v>
      </c>
      <c r="V106" s="54">
        <v>0</v>
      </c>
      <c r="W106" s="54">
        <f t="shared" si="38"/>
        <v>564.32258064516134</v>
      </c>
      <c r="X106" s="54">
        <f t="shared" si="47"/>
        <v>18058.322580645163</v>
      </c>
      <c r="Y106" s="54">
        <f t="shared" si="39"/>
        <v>10500</v>
      </c>
      <c r="Z106" s="54">
        <f t="shared" si="48"/>
        <v>1260</v>
      </c>
      <c r="AA106" s="54">
        <f t="shared" si="49"/>
        <v>136</v>
      </c>
      <c r="AB106" s="54">
        <f t="shared" si="50"/>
        <v>1396</v>
      </c>
      <c r="AC106" s="55">
        <f t="shared" si="51"/>
        <v>16662.322580645163</v>
      </c>
      <c r="AD106" s="56"/>
    </row>
    <row r="107" spans="1:30" s="43" customFormat="1" ht="40.5" customHeight="1" x14ac:dyDescent="0.35">
      <c r="A107" s="30">
        <v>101</v>
      </c>
      <c r="B107" s="45" t="s">
        <v>592</v>
      </c>
      <c r="C107" s="45" t="s">
        <v>593</v>
      </c>
      <c r="D107" s="46" t="s">
        <v>594</v>
      </c>
      <c r="E107" s="47" t="s">
        <v>595</v>
      </c>
      <c r="F107" s="48" t="s">
        <v>554</v>
      </c>
      <c r="G107" s="49" t="s">
        <v>596</v>
      </c>
      <c r="H107" s="57" t="s">
        <v>597</v>
      </c>
      <c r="I107" s="50" t="s">
        <v>217</v>
      </c>
      <c r="J107" s="51">
        <v>26</v>
      </c>
      <c r="K107" s="51">
        <v>5</v>
      </c>
      <c r="L107" s="92">
        <f t="shared" si="52"/>
        <v>31</v>
      </c>
      <c r="M107" s="50">
        <v>1</v>
      </c>
      <c r="N107" s="47">
        <v>7000</v>
      </c>
      <c r="O107" s="50">
        <v>6994</v>
      </c>
      <c r="P107" s="50">
        <v>3500</v>
      </c>
      <c r="Q107" s="47">
        <f t="shared" si="45"/>
        <v>17494</v>
      </c>
      <c r="R107" s="47">
        <f t="shared" si="46"/>
        <v>10500</v>
      </c>
      <c r="S107" s="54">
        <f t="shared" si="35"/>
        <v>7000</v>
      </c>
      <c r="T107" s="54">
        <f t="shared" si="36"/>
        <v>6994</v>
      </c>
      <c r="U107" s="54">
        <f t="shared" si="37"/>
        <v>3500</v>
      </c>
      <c r="V107" s="54">
        <v>0</v>
      </c>
      <c r="W107" s="54">
        <f t="shared" si="38"/>
        <v>564.32258064516134</v>
      </c>
      <c r="X107" s="54">
        <f t="shared" si="47"/>
        <v>18058.322580645163</v>
      </c>
      <c r="Y107" s="54">
        <f t="shared" si="39"/>
        <v>10500</v>
      </c>
      <c r="Z107" s="54">
        <f t="shared" si="48"/>
        <v>1260</v>
      </c>
      <c r="AA107" s="54">
        <f t="shared" si="49"/>
        <v>136</v>
      </c>
      <c r="AB107" s="54">
        <f t="shared" si="50"/>
        <v>1396</v>
      </c>
      <c r="AC107" s="55">
        <f t="shared" si="51"/>
        <v>16662.322580645163</v>
      </c>
      <c r="AD107" s="56"/>
    </row>
    <row r="108" spans="1:30" s="43" customFormat="1" ht="40.5" customHeight="1" thickBot="1" x14ac:dyDescent="0.4">
      <c r="A108" s="44">
        <v>102</v>
      </c>
      <c r="B108" s="45" t="s">
        <v>598</v>
      </c>
      <c r="C108" s="45" t="s">
        <v>599</v>
      </c>
      <c r="D108" s="46" t="s">
        <v>600</v>
      </c>
      <c r="E108" s="47" t="s">
        <v>601</v>
      </c>
      <c r="F108" s="48" t="s">
        <v>554</v>
      </c>
      <c r="G108" s="49" t="s">
        <v>602</v>
      </c>
      <c r="H108" s="57" t="s">
        <v>603</v>
      </c>
      <c r="I108" s="50" t="s">
        <v>210</v>
      </c>
      <c r="J108" s="51">
        <v>25</v>
      </c>
      <c r="K108" s="51">
        <v>5</v>
      </c>
      <c r="L108" s="92">
        <f t="shared" si="52"/>
        <v>30</v>
      </c>
      <c r="M108" s="50">
        <v>0</v>
      </c>
      <c r="N108" s="47">
        <v>7000</v>
      </c>
      <c r="O108" s="50">
        <v>6994</v>
      </c>
      <c r="P108" s="50">
        <v>3500</v>
      </c>
      <c r="Q108" s="47">
        <f t="shared" si="45"/>
        <v>17494</v>
      </c>
      <c r="R108" s="47">
        <f t="shared" si="46"/>
        <v>10500</v>
      </c>
      <c r="S108" s="54">
        <f t="shared" si="35"/>
        <v>6774.1935483870966</v>
      </c>
      <c r="T108" s="54">
        <f t="shared" si="36"/>
        <v>6768.3870967741941</v>
      </c>
      <c r="U108" s="54">
        <f t="shared" si="37"/>
        <v>3387.0967741935483</v>
      </c>
      <c r="V108" s="54">
        <v>0</v>
      </c>
      <c r="W108" s="54">
        <f t="shared" si="38"/>
        <v>0</v>
      </c>
      <c r="X108" s="54">
        <f t="shared" si="47"/>
        <v>16929.677419354841</v>
      </c>
      <c r="Y108" s="54">
        <f t="shared" si="39"/>
        <v>10161.290322580644</v>
      </c>
      <c r="Z108" s="54">
        <f t="shared" si="48"/>
        <v>1219.3548387096773</v>
      </c>
      <c r="AA108" s="54">
        <f t="shared" si="49"/>
        <v>127</v>
      </c>
      <c r="AB108" s="54">
        <f t="shared" si="50"/>
        <v>1346.3548387096773</v>
      </c>
      <c r="AC108" s="55">
        <f t="shared" si="51"/>
        <v>15583.322580645163</v>
      </c>
      <c r="AD108" s="56"/>
    </row>
    <row r="109" spans="1:30" s="43" customFormat="1" ht="40.5" customHeight="1" x14ac:dyDescent="0.35">
      <c r="A109" s="30">
        <v>103</v>
      </c>
      <c r="B109" s="45" t="s">
        <v>604</v>
      </c>
      <c r="C109" s="45" t="s">
        <v>605</v>
      </c>
      <c r="D109" s="46" t="s">
        <v>606</v>
      </c>
      <c r="E109" s="47" t="s">
        <v>607</v>
      </c>
      <c r="F109" s="48" t="s">
        <v>554</v>
      </c>
      <c r="G109" s="49" t="s">
        <v>608</v>
      </c>
      <c r="H109" s="60" t="s">
        <v>95</v>
      </c>
      <c r="I109" s="50" t="s">
        <v>39</v>
      </c>
      <c r="J109" s="51">
        <v>26</v>
      </c>
      <c r="K109" s="51">
        <v>4</v>
      </c>
      <c r="L109" s="92">
        <f t="shared" si="52"/>
        <v>30</v>
      </c>
      <c r="M109" s="50">
        <v>1</v>
      </c>
      <c r="N109" s="47">
        <v>7000</v>
      </c>
      <c r="O109" s="50">
        <v>6994</v>
      </c>
      <c r="P109" s="50">
        <v>3500</v>
      </c>
      <c r="Q109" s="47">
        <f t="shared" si="45"/>
        <v>17494</v>
      </c>
      <c r="R109" s="47">
        <f t="shared" si="46"/>
        <v>10500</v>
      </c>
      <c r="S109" s="54">
        <f t="shared" si="35"/>
        <v>6774.1935483870966</v>
      </c>
      <c r="T109" s="54">
        <f t="shared" si="36"/>
        <v>6768.3870967741941</v>
      </c>
      <c r="U109" s="54">
        <f t="shared" si="37"/>
        <v>3387.0967741935483</v>
      </c>
      <c r="V109" s="54">
        <v>0</v>
      </c>
      <c r="W109" s="54">
        <f t="shared" si="38"/>
        <v>564.32258064516134</v>
      </c>
      <c r="X109" s="54">
        <f t="shared" si="47"/>
        <v>17494.000000000004</v>
      </c>
      <c r="Y109" s="54">
        <f t="shared" si="39"/>
        <v>10161.290322580644</v>
      </c>
      <c r="Z109" s="54">
        <f t="shared" si="48"/>
        <v>1219.3548387096773</v>
      </c>
      <c r="AA109" s="54">
        <f t="shared" si="49"/>
        <v>132</v>
      </c>
      <c r="AB109" s="54">
        <f t="shared" si="50"/>
        <v>1351.3548387096773</v>
      </c>
      <c r="AC109" s="55">
        <f t="shared" si="51"/>
        <v>16142.645161290326</v>
      </c>
      <c r="AD109" s="56"/>
    </row>
    <row r="110" spans="1:30" s="43" customFormat="1" ht="40.5" customHeight="1" thickBot="1" x14ac:dyDescent="0.4">
      <c r="A110" s="44">
        <v>104</v>
      </c>
      <c r="B110" s="45" t="s">
        <v>609</v>
      </c>
      <c r="C110" s="45" t="s">
        <v>610</v>
      </c>
      <c r="D110" s="46" t="s">
        <v>611</v>
      </c>
      <c r="E110" s="47" t="s">
        <v>612</v>
      </c>
      <c r="F110" s="48" t="s">
        <v>554</v>
      </c>
      <c r="G110" s="49" t="s">
        <v>613</v>
      </c>
      <c r="H110" s="57" t="s">
        <v>614</v>
      </c>
      <c r="I110" s="50" t="s">
        <v>615</v>
      </c>
      <c r="J110" s="51">
        <v>26</v>
      </c>
      <c r="K110" s="51">
        <v>5</v>
      </c>
      <c r="L110" s="92">
        <f t="shared" si="52"/>
        <v>31</v>
      </c>
      <c r="M110" s="50">
        <v>1</v>
      </c>
      <c r="N110" s="47">
        <v>7000</v>
      </c>
      <c r="O110" s="50">
        <v>6994</v>
      </c>
      <c r="P110" s="50">
        <v>3500</v>
      </c>
      <c r="Q110" s="47">
        <f t="shared" si="45"/>
        <v>17494</v>
      </c>
      <c r="R110" s="47">
        <f t="shared" si="46"/>
        <v>10500</v>
      </c>
      <c r="S110" s="54">
        <f t="shared" si="35"/>
        <v>7000</v>
      </c>
      <c r="T110" s="54">
        <f t="shared" si="36"/>
        <v>6994</v>
      </c>
      <c r="U110" s="54">
        <f t="shared" si="37"/>
        <v>3500</v>
      </c>
      <c r="V110" s="54">
        <v>0</v>
      </c>
      <c r="W110" s="54">
        <f t="shared" si="38"/>
        <v>564.32258064516134</v>
      </c>
      <c r="X110" s="54">
        <f t="shared" si="47"/>
        <v>18058.322580645163</v>
      </c>
      <c r="Y110" s="54">
        <f t="shared" si="39"/>
        <v>10500</v>
      </c>
      <c r="Z110" s="54">
        <f t="shared" si="48"/>
        <v>1260</v>
      </c>
      <c r="AA110" s="54">
        <f t="shared" si="49"/>
        <v>136</v>
      </c>
      <c r="AB110" s="54">
        <f t="shared" si="50"/>
        <v>1396</v>
      </c>
      <c r="AC110" s="55">
        <f t="shared" si="51"/>
        <v>16662.322580645163</v>
      </c>
      <c r="AD110" s="56"/>
    </row>
    <row r="111" spans="1:30" s="43" customFormat="1" ht="40.5" customHeight="1" x14ac:dyDescent="0.35">
      <c r="A111" s="30">
        <v>105</v>
      </c>
      <c r="B111" s="45" t="s">
        <v>301</v>
      </c>
      <c r="C111" s="45" t="s">
        <v>616</v>
      </c>
      <c r="D111" s="46" t="s">
        <v>617</v>
      </c>
      <c r="E111" s="47" t="s">
        <v>618</v>
      </c>
      <c r="F111" s="48" t="s">
        <v>554</v>
      </c>
      <c r="G111" s="49" t="s">
        <v>619</v>
      </c>
      <c r="H111" s="57" t="s">
        <v>38</v>
      </c>
      <c r="I111" s="50" t="s">
        <v>39</v>
      </c>
      <c r="J111" s="51">
        <v>27</v>
      </c>
      <c r="K111" s="51">
        <v>4</v>
      </c>
      <c r="L111" s="92">
        <f t="shared" si="52"/>
        <v>31</v>
      </c>
      <c r="M111" s="50">
        <v>1</v>
      </c>
      <c r="N111" s="47">
        <v>7000</v>
      </c>
      <c r="O111" s="50">
        <v>6994</v>
      </c>
      <c r="P111" s="50">
        <v>3500</v>
      </c>
      <c r="Q111" s="47">
        <f t="shared" si="45"/>
        <v>17494</v>
      </c>
      <c r="R111" s="47">
        <f t="shared" si="46"/>
        <v>10500</v>
      </c>
      <c r="S111" s="54">
        <f t="shared" si="35"/>
        <v>7000</v>
      </c>
      <c r="T111" s="54">
        <f t="shared" si="36"/>
        <v>6994</v>
      </c>
      <c r="U111" s="54">
        <f t="shared" si="37"/>
        <v>3500</v>
      </c>
      <c r="V111" s="54">
        <v>0</v>
      </c>
      <c r="W111" s="54">
        <f t="shared" si="38"/>
        <v>564.32258064516134</v>
      </c>
      <c r="X111" s="54">
        <f t="shared" si="47"/>
        <v>18058.322580645163</v>
      </c>
      <c r="Y111" s="54">
        <f t="shared" si="39"/>
        <v>10500</v>
      </c>
      <c r="Z111" s="54">
        <f t="shared" si="48"/>
        <v>1260</v>
      </c>
      <c r="AA111" s="54">
        <f t="shared" si="49"/>
        <v>136</v>
      </c>
      <c r="AB111" s="54">
        <f t="shared" si="50"/>
        <v>1396</v>
      </c>
      <c r="AC111" s="55">
        <f t="shared" si="51"/>
        <v>16662.322580645163</v>
      </c>
      <c r="AD111" s="56"/>
    </row>
    <row r="112" spans="1:30" s="43" customFormat="1" ht="40.5" customHeight="1" thickBot="1" x14ac:dyDescent="0.4">
      <c r="A112" s="44">
        <v>106</v>
      </c>
      <c r="B112" s="104" t="s">
        <v>620</v>
      </c>
      <c r="C112" s="104" t="s">
        <v>40</v>
      </c>
      <c r="D112" s="105" t="s">
        <v>621</v>
      </c>
      <c r="E112" s="47" t="s">
        <v>622</v>
      </c>
      <c r="F112" s="106" t="s">
        <v>554</v>
      </c>
      <c r="G112" s="107" t="s">
        <v>623</v>
      </c>
      <c r="H112" s="108" t="s">
        <v>624</v>
      </c>
      <c r="I112" s="109" t="s">
        <v>615</v>
      </c>
      <c r="J112" s="51">
        <v>25</v>
      </c>
      <c r="K112" s="51">
        <v>5</v>
      </c>
      <c r="L112" s="92">
        <f t="shared" si="52"/>
        <v>30</v>
      </c>
      <c r="M112" s="50">
        <v>1</v>
      </c>
      <c r="N112" s="47">
        <v>7000</v>
      </c>
      <c r="O112" s="50">
        <v>6994</v>
      </c>
      <c r="P112" s="50">
        <v>3500</v>
      </c>
      <c r="Q112" s="47">
        <f t="shared" si="45"/>
        <v>17494</v>
      </c>
      <c r="R112" s="47">
        <f t="shared" si="46"/>
        <v>10500</v>
      </c>
      <c r="S112" s="54">
        <f t="shared" si="35"/>
        <v>6774.1935483870966</v>
      </c>
      <c r="T112" s="54">
        <f t="shared" si="36"/>
        <v>6768.3870967741941</v>
      </c>
      <c r="U112" s="54">
        <f t="shared" si="37"/>
        <v>3387.0967741935483</v>
      </c>
      <c r="V112" s="54">
        <v>0</v>
      </c>
      <c r="W112" s="54">
        <f t="shared" si="38"/>
        <v>564.32258064516134</v>
      </c>
      <c r="X112" s="54">
        <f t="shared" si="47"/>
        <v>17494.000000000004</v>
      </c>
      <c r="Y112" s="54">
        <f t="shared" si="39"/>
        <v>10161.290322580644</v>
      </c>
      <c r="Z112" s="54">
        <f t="shared" si="48"/>
        <v>1219.3548387096773</v>
      </c>
      <c r="AA112" s="54">
        <f t="shared" si="49"/>
        <v>132</v>
      </c>
      <c r="AB112" s="54">
        <f t="shared" si="50"/>
        <v>1351.3548387096773</v>
      </c>
      <c r="AC112" s="55">
        <f t="shared" si="51"/>
        <v>16142.645161290326</v>
      </c>
      <c r="AD112" s="56"/>
    </row>
    <row r="113" spans="1:30" s="43" customFormat="1" ht="40.5" customHeight="1" x14ac:dyDescent="0.35">
      <c r="A113" s="30">
        <v>107</v>
      </c>
      <c r="B113" s="45" t="s">
        <v>625</v>
      </c>
      <c r="C113" s="45" t="s">
        <v>626</v>
      </c>
      <c r="D113" s="46" t="s">
        <v>627</v>
      </c>
      <c r="E113" s="47" t="s">
        <v>628</v>
      </c>
      <c r="F113" s="48" t="s">
        <v>554</v>
      </c>
      <c r="G113" s="49" t="s">
        <v>629</v>
      </c>
      <c r="H113" s="57" t="s">
        <v>630</v>
      </c>
      <c r="I113" s="50" t="s">
        <v>615</v>
      </c>
      <c r="J113" s="51">
        <v>27</v>
      </c>
      <c r="K113" s="51">
        <v>4</v>
      </c>
      <c r="L113" s="92">
        <f t="shared" si="52"/>
        <v>31</v>
      </c>
      <c r="M113" s="50">
        <v>1</v>
      </c>
      <c r="N113" s="47">
        <v>7000</v>
      </c>
      <c r="O113" s="50">
        <v>6994</v>
      </c>
      <c r="P113" s="50">
        <v>3500</v>
      </c>
      <c r="Q113" s="47">
        <f t="shared" si="45"/>
        <v>17494</v>
      </c>
      <c r="R113" s="47">
        <f t="shared" si="46"/>
        <v>10500</v>
      </c>
      <c r="S113" s="54">
        <f t="shared" si="35"/>
        <v>7000</v>
      </c>
      <c r="T113" s="54">
        <f t="shared" si="36"/>
        <v>6994</v>
      </c>
      <c r="U113" s="54">
        <f t="shared" si="37"/>
        <v>3500</v>
      </c>
      <c r="V113" s="54">
        <v>0</v>
      </c>
      <c r="W113" s="54">
        <f t="shared" si="38"/>
        <v>564.32258064516134</v>
      </c>
      <c r="X113" s="54">
        <f t="shared" si="47"/>
        <v>18058.322580645163</v>
      </c>
      <c r="Y113" s="54">
        <f t="shared" si="39"/>
        <v>10500</v>
      </c>
      <c r="Z113" s="54">
        <f t="shared" si="48"/>
        <v>1260</v>
      </c>
      <c r="AA113" s="54">
        <f t="shared" si="49"/>
        <v>136</v>
      </c>
      <c r="AB113" s="54">
        <f t="shared" si="50"/>
        <v>1396</v>
      </c>
      <c r="AC113" s="55">
        <f t="shared" si="51"/>
        <v>16662.322580645163</v>
      </c>
      <c r="AD113" s="56"/>
    </row>
    <row r="114" spans="1:30" s="43" customFormat="1" ht="40.5" customHeight="1" thickBot="1" x14ac:dyDescent="0.4">
      <c r="A114" s="44">
        <v>108</v>
      </c>
      <c r="B114" s="45" t="s">
        <v>631</v>
      </c>
      <c r="C114" s="45" t="s">
        <v>421</v>
      </c>
      <c r="D114" s="46" t="s">
        <v>632</v>
      </c>
      <c r="E114" s="47" t="s">
        <v>633</v>
      </c>
      <c r="F114" s="48" t="s">
        <v>554</v>
      </c>
      <c r="G114" s="49" t="s">
        <v>634</v>
      </c>
      <c r="H114" s="57" t="s">
        <v>635</v>
      </c>
      <c r="I114" s="50" t="s">
        <v>636</v>
      </c>
      <c r="J114" s="51">
        <v>25</v>
      </c>
      <c r="K114" s="51">
        <v>5</v>
      </c>
      <c r="L114" s="92">
        <f t="shared" si="52"/>
        <v>30</v>
      </c>
      <c r="M114" s="50">
        <v>1</v>
      </c>
      <c r="N114" s="47">
        <v>7000</v>
      </c>
      <c r="O114" s="50">
        <v>6994</v>
      </c>
      <c r="P114" s="50">
        <v>3500</v>
      </c>
      <c r="Q114" s="47">
        <f t="shared" si="45"/>
        <v>17494</v>
      </c>
      <c r="R114" s="47">
        <f t="shared" si="46"/>
        <v>10500</v>
      </c>
      <c r="S114" s="54">
        <f t="shared" si="35"/>
        <v>6774.1935483870966</v>
      </c>
      <c r="T114" s="54">
        <f t="shared" si="36"/>
        <v>6768.3870967741941</v>
      </c>
      <c r="U114" s="54">
        <f t="shared" si="37"/>
        <v>3387.0967741935483</v>
      </c>
      <c r="V114" s="54">
        <v>0</v>
      </c>
      <c r="W114" s="54">
        <f t="shared" si="38"/>
        <v>564.32258064516134</v>
      </c>
      <c r="X114" s="54">
        <f t="shared" si="47"/>
        <v>17494.000000000004</v>
      </c>
      <c r="Y114" s="54">
        <f t="shared" si="39"/>
        <v>10161.290322580644</v>
      </c>
      <c r="Z114" s="54">
        <f t="shared" si="48"/>
        <v>1219.3548387096773</v>
      </c>
      <c r="AA114" s="54">
        <f t="shared" si="49"/>
        <v>132</v>
      </c>
      <c r="AB114" s="54">
        <f t="shared" si="50"/>
        <v>1351.3548387096773</v>
      </c>
      <c r="AC114" s="55">
        <f t="shared" si="51"/>
        <v>16142.645161290326</v>
      </c>
      <c r="AD114" s="56"/>
    </row>
    <row r="115" spans="1:30" s="43" customFormat="1" ht="40.5" customHeight="1" x14ac:dyDescent="0.35">
      <c r="A115" s="30">
        <v>109</v>
      </c>
      <c r="B115" s="45" t="s">
        <v>637</v>
      </c>
      <c r="C115" s="45" t="s">
        <v>638</v>
      </c>
      <c r="D115" s="46" t="s">
        <v>639</v>
      </c>
      <c r="E115" s="47" t="s">
        <v>640</v>
      </c>
      <c r="F115" s="48" t="s">
        <v>554</v>
      </c>
      <c r="G115" s="49" t="s">
        <v>641</v>
      </c>
      <c r="H115" s="57" t="s">
        <v>38</v>
      </c>
      <c r="I115" s="50" t="s">
        <v>39</v>
      </c>
      <c r="J115" s="51">
        <v>20</v>
      </c>
      <c r="K115" s="51">
        <v>3</v>
      </c>
      <c r="L115" s="92">
        <f t="shared" si="52"/>
        <v>23</v>
      </c>
      <c r="M115" s="50">
        <v>1</v>
      </c>
      <c r="N115" s="47">
        <v>7000</v>
      </c>
      <c r="O115" s="50">
        <v>6994</v>
      </c>
      <c r="P115" s="50">
        <v>3500</v>
      </c>
      <c r="Q115" s="47">
        <f t="shared" si="45"/>
        <v>17494</v>
      </c>
      <c r="R115" s="47">
        <f t="shared" si="46"/>
        <v>10500</v>
      </c>
      <c r="S115" s="54">
        <f t="shared" si="35"/>
        <v>5193.5483870967746</v>
      </c>
      <c r="T115" s="54">
        <f t="shared" si="36"/>
        <v>5189.0967741935483</v>
      </c>
      <c r="U115" s="54">
        <f t="shared" si="37"/>
        <v>2596.7741935483873</v>
      </c>
      <c r="V115" s="54">
        <v>0</v>
      </c>
      <c r="W115" s="54">
        <f t="shared" si="38"/>
        <v>564.32258064516134</v>
      </c>
      <c r="X115" s="54">
        <f t="shared" si="47"/>
        <v>13543.741935483869</v>
      </c>
      <c r="Y115" s="54">
        <f t="shared" si="39"/>
        <v>7790.322580645161</v>
      </c>
      <c r="Z115" s="54">
        <f t="shared" si="48"/>
        <v>934.83870967741939</v>
      </c>
      <c r="AA115" s="54">
        <f t="shared" si="49"/>
        <v>102</v>
      </c>
      <c r="AB115" s="54">
        <f t="shared" si="50"/>
        <v>1036.8387096774195</v>
      </c>
      <c r="AC115" s="55">
        <f t="shared" si="51"/>
        <v>12506.903225806451</v>
      </c>
      <c r="AD115" s="56"/>
    </row>
    <row r="116" spans="1:30" s="43" customFormat="1" ht="40.5" customHeight="1" thickBot="1" x14ac:dyDescent="0.4">
      <c r="A116" s="44">
        <v>110</v>
      </c>
      <c r="B116" s="45" t="s">
        <v>642</v>
      </c>
      <c r="C116" s="45" t="s">
        <v>643</v>
      </c>
      <c r="D116" s="46" t="s">
        <v>644</v>
      </c>
      <c r="E116" s="47" t="s">
        <v>645</v>
      </c>
      <c r="F116" s="48" t="s">
        <v>554</v>
      </c>
      <c r="G116" s="49" t="s">
        <v>646</v>
      </c>
      <c r="H116" s="57" t="s">
        <v>647</v>
      </c>
      <c r="I116" s="50" t="s">
        <v>615</v>
      </c>
      <c r="J116" s="51">
        <v>27</v>
      </c>
      <c r="K116" s="51">
        <v>4</v>
      </c>
      <c r="L116" s="92">
        <f t="shared" si="52"/>
        <v>31</v>
      </c>
      <c r="M116" s="50">
        <v>1</v>
      </c>
      <c r="N116" s="47">
        <v>7000</v>
      </c>
      <c r="O116" s="50">
        <v>6994</v>
      </c>
      <c r="P116" s="50">
        <v>3500</v>
      </c>
      <c r="Q116" s="47">
        <f t="shared" si="45"/>
        <v>17494</v>
      </c>
      <c r="R116" s="47">
        <f t="shared" si="46"/>
        <v>10500</v>
      </c>
      <c r="S116" s="54">
        <f t="shared" si="35"/>
        <v>7000</v>
      </c>
      <c r="T116" s="54">
        <f t="shared" si="36"/>
        <v>6994</v>
      </c>
      <c r="U116" s="54">
        <f t="shared" si="37"/>
        <v>3500</v>
      </c>
      <c r="V116" s="54">
        <v>0</v>
      </c>
      <c r="W116" s="54">
        <f t="shared" si="38"/>
        <v>564.32258064516134</v>
      </c>
      <c r="X116" s="54">
        <f t="shared" si="47"/>
        <v>18058.322580645163</v>
      </c>
      <c r="Y116" s="54">
        <f t="shared" si="39"/>
        <v>10500</v>
      </c>
      <c r="Z116" s="54">
        <f t="shared" si="48"/>
        <v>1260</v>
      </c>
      <c r="AA116" s="54">
        <f t="shared" si="49"/>
        <v>136</v>
      </c>
      <c r="AB116" s="54">
        <f t="shared" si="50"/>
        <v>1396</v>
      </c>
      <c r="AC116" s="55">
        <f t="shared" si="51"/>
        <v>16662.322580645163</v>
      </c>
      <c r="AD116" s="56"/>
    </row>
    <row r="117" spans="1:30" s="43" customFormat="1" ht="40.5" customHeight="1" x14ac:dyDescent="0.35">
      <c r="A117" s="30">
        <v>111</v>
      </c>
      <c r="B117" s="45" t="s">
        <v>648</v>
      </c>
      <c r="C117" s="45" t="s">
        <v>649</v>
      </c>
      <c r="D117" s="46" t="s">
        <v>650</v>
      </c>
      <c r="E117" s="47" t="s">
        <v>651</v>
      </c>
      <c r="F117" s="48" t="s">
        <v>554</v>
      </c>
      <c r="G117" s="49" t="s">
        <v>652</v>
      </c>
      <c r="H117" s="57" t="s">
        <v>653</v>
      </c>
      <c r="I117" s="50" t="s">
        <v>615</v>
      </c>
      <c r="J117" s="51">
        <v>26</v>
      </c>
      <c r="K117" s="51">
        <v>5</v>
      </c>
      <c r="L117" s="92">
        <f t="shared" si="52"/>
        <v>31</v>
      </c>
      <c r="M117" s="50">
        <v>1</v>
      </c>
      <c r="N117" s="47">
        <v>7000</v>
      </c>
      <c r="O117" s="50">
        <v>6994</v>
      </c>
      <c r="P117" s="50">
        <v>3500</v>
      </c>
      <c r="Q117" s="47">
        <f t="shared" si="45"/>
        <v>17494</v>
      </c>
      <c r="R117" s="47">
        <f t="shared" si="46"/>
        <v>10500</v>
      </c>
      <c r="S117" s="54">
        <f t="shared" si="35"/>
        <v>7000</v>
      </c>
      <c r="T117" s="54">
        <f t="shared" si="36"/>
        <v>6994</v>
      </c>
      <c r="U117" s="54">
        <f t="shared" si="37"/>
        <v>3500</v>
      </c>
      <c r="V117" s="54">
        <v>0</v>
      </c>
      <c r="W117" s="54">
        <f t="shared" si="38"/>
        <v>564.32258064516134</v>
      </c>
      <c r="X117" s="54">
        <f t="shared" si="47"/>
        <v>18058.322580645163</v>
      </c>
      <c r="Y117" s="54">
        <f t="shared" si="39"/>
        <v>10500</v>
      </c>
      <c r="Z117" s="54">
        <f t="shared" si="48"/>
        <v>1260</v>
      </c>
      <c r="AA117" s="54">
        <f t="shared" si="49"/>
        <v>136</v>
      </c>
      <c r="AB117" s="54">
        <f t="shared" si="50"/>
        <v>1396</v>
      </c>
      <c r="AC117" s="55">
        <f t="shared" si="51"/>
        <v>16662.322580645163</v>
      </c>
      <c r="AD117" s="56"/>
    </row>
    <row r="118" spans="1:30" s="43" customFormat="1" ht="40.5" customHeight="1" thickBot="1" x14ac:dyDescent="0.4">
      <c r="A118" s="44">
        <v>112</v>
      </c>
      <c r="B118" s="45" t="s">
        <v>654</v>
      </c>
      <c r="C118" s="45" t="s">
        <v>655</v>
      </c>
      <c r="D118" s="46" t="s">
        <v>656</v>
      </c>
      <c r="E118" s="47" t="s">
        <v>657</v>
      </c>
      <c r="F118" s="48" t="s">
        <v>554</v>
      </c>
      <c r="G118" s="49" t="s">
        <v>658</v>
      </c>
      <c r="H118" s="57" t="s">
        <v>659</v>
      </c>
      <c r="I118" s="50" t="s">
        <v>660</v>
      </c>
      <c r="J118" s="51">
        <v>14</v>
      </c>
      <c r="K118" s="51">
        <v>3</v>
      </c>
      <c r="L118" s="92">
        <f t="shared" si="52"/>
        <v>17</v>
      </c>
      <c r="M118" s="50">
        <v>0</v>
      </c>
      <c r="N118" s="47">
        <v>7000</v>
      </c>
      <c r="O118" s="50">
        <v>6994</v>
      </c>
      <c r="P118" s="50">
        <v>3500</v>
      </c>
      <c r="Q118" s="47">
        <f t="shared" si="45"/>
        <v>17494</v>
      </c>
      <c r="R118" s="47">
        <f t="shared" si="46"/>
        <v>10500</v>
      </c>
      <c r="S118" s="54">
        <f t="shared" si="35"/>
        <v>3838.7096774193551</v>
      </c>
      <c r="T118" s="54">
        <f t="shared" si="36"/>
        <v>3835.4193548387098</v>
      </c>
      <c r="U118" s="54">
        <f t="shared" si="37"/>
        <v>1919.3548387096776</v>
      </c>
      <c r="V118" s="54">
        <v>0</v>
      </c>
      <c r="W118" s="54">
        <f t="shared" si="38"/>
        <v>0</v>
      </c>
      <c r="X118" s="54">
        <f t="shared" si="47"/>
        <v>9593.4838709677424</v>
      </c>
      <c r="Y118" s="54">
        <f t="shared" si="39"/>
        <v>5758.0645161290322</v>
      </c>
      <c r="Z118" s="54">
        <f t="shared" si="48"/>
        <v>690.9677419354839</v>
      </c>
      <c r="AA118" s="54">
        <f t="shared" si="49"/>
        <v>72</v>
      </c>
      <c r="AB118" s="54">
        <f t="shared" si="50"/>
        <v>762.9677419354839</v>
      </c>
      <c r="AC118" s="55">
        <f t="shared" si="51"/>
        <v>8830.5161290322576</v>
      </c>
      <c r="AD118" s="56"/>
    </row>
    <row r="119" spans="1:30" s="43" customFormat="1" ht="40.5" customHeight="1" x14ac:dyDescent="0.35">
      <c r="A119" s="30">
        <v>113</v>
      </c>
      <c r="B119" s="45" t="s">
        <v>661</v>
      </c>
      <c r="C119" s="45" t="s">
        <v>662</v>
      </c>
      <c r="D119" s="46" t="s">
        <v>663</v>
      </c>
      <c r="E119" s="47" t="s">
        <v>664</v>
      </c>
      <c r="F119" s="48" t="s">
        <v>554</v>
      </c>
      <c r="G119" s="49" t="s">
        <v>665</v>
      </c>
      <c r="H119" s="57" t="s">
        <v>603</v>
      </c>
      <c r="I119" s="50" t="s">
        <v>210</v>
      </c>
      <c r="J119" s="51">
        <v>22</v>
      </c>
      <c r="K119" s="51">
        <v>4</v>
      </c>
      <c r="L119" s="92">
        <f t="shared" si="52"/>
        <v>26</v>
      </c>
      <c r="M119" s="50">
        <v>1</v>
      </c>
      <c r="N119" s="47">
        <v>7000</v>
      </c>
      <c r="O119" s="50">
        <v>6994</v>
      </c>
      <c r="P119" s="50">
        <v>3500</v>
      </c>
      <c r="Q119" s="47">
        <f t="shared" si="45"/>
        <v>17494</v>
      </c>
      <c r="R119" s="47">
        <f t="shared" si="46"/>
        <v>10500</v>
      </c>
      <c r="S119" s="54">
        <f t="shared" si="35"/>
        <v>5870.9677419354839</v>
      </c>
      <c r="T119" s="54">
        <f t="shared" si="36"/>
        <v>5865.9354838709678</v>
      </c>
      <c r="U119" s="54">
        <f t="shared" si="37"/>
        <v>2935.483870967742</v>
      </c>
      <c r="V119" s="54">
        <v>0</v>
      </c>
      <c r="W119" s="54">
        <f t="shared" si="38"/>
        <v>564.32258064516134</v>
      </c>
      <c r="X119" s="54">
        <f t="shared" si="47"/>
        <v>15236.709677419354</v>
      </c>
      <c r="Y119" s="54">
        <f t="shared" si="39"/>
        <v>8806.4516129032254</v>
      </c>
      <c r="Z119" s="54">
        <f t="shared" si="48"/>
        <v>1056.7741935483871</v>
      </c>
      <c r="AA119" s="54">
        <f t="shared" si="49"/>
        <v>115</v>
      </c>
      <c r="AB119" s="54">
        <f t="shared" si="50"/>
        <v>1171.7741935483871</v>
      </c>
      <c r="AC119" s="55">
        <f t="shared" si="51"/>
        <v>14064.935483870968</v>
      </c>
      <c r="AD119" s="56"/>
    </row>
    <row r="120" spans="1:30" s="43" customFormat="1" ht="40.5" customHeight="1" thickBot="1" x14ac:dyDescent="0.4">
      <c r="A120" s="44">
        <v>114</v>
      </c>
      <c r="B120" s="45" t="s">
        <v>666</v>
      </c>
      <c r="C120" s="45" t="s">
        <v>667</v>
      </c>
      <c r="D120" s="46" t="s">
        <v>668</v>
      </c>
      <c r="E120" s="47" t="s">
        <v>669</v>
      </c>
      <c r="F120" s="48" t="s">
        <v>554</v>
      </c>
      <c r="G120" s="49" t="s">
        <v>670</v>
      </c>
      <c r="H120" s="57" t="s">
        <v>671</v>
      </c>
      <c r="I120" s="50" t="s">
        <v>615</v>
      </c>
      <c r="J120" s="51">
        <v>26.5</v>
      </c>
      <c r="K120" s="51">
        <v>4</v>
      </c>
      <c r="L120" s="92">
        <f t="shared" si="52"/>
        <v>30.5</v>
      </c>
      <c r="M120" s="50">
        <v>1</v>
      </c>
      <c r="N120" s="47">
        <v>7000</v>
      </c>
      <c r="O120" s="50">
        <v>6994</v>
      </c>
      <c r="P120" s="50">
        <v>3500</v>
      </c>
      <c r="Q120" s="47">
        <f t="shared" si="45"/>
        <v>17494</v>
      </c>
      <c r="R120" s="47">
        <f t="shared" si="46"/>
        <v>10500</v>
      </c>
      <c r="S120" s="54">
        <f t="shared" si="35"/>
        <v>6887.0967741935483</v>
      </c>
      <c r="T120" s="54">
        <f t="shared" si="36"/>
        <v>6881.1935483870975</v>
      </c>
      <c r="U120" s="54">
        <f t="shared" si="37"/>
        <v>3443.5483870967741</v>
      </c>
      <c r="V120" s="54">
        <v>0</v>
      </c>
      <c r="W120" s="54">
        <f t="shared" si="38"/>
        <v>564.32258064516134</v>
      </c>
      <c r="X120" s="54">
        <f t="shared" si="47"/>
        <v>17776.161290322583</v>
      </c>
      <c r="Y120" s="54">
        <f t="shared" si="39"/>
        <v>10330.645161290322</v>
      </c>
      <c r="Z120" s="54">
        <f t="shared" si="48"/>
        <v>1239.6774193548385</v>
      </c>
      <c r="AA120" s="54">
        <f t="shared" si="49"/>
        <v>134</v>
      </c>
      <c r="AB120" s="54">
        <f t="shared" si="50"/>
        <v>1373.6774193548385</v>
      </c>
      <c r="AC120" s="55">
        <f t="shared" si="51"/>
        <v>16402.483870967746</v>
      </c>
      <c r="AD120" s="56"/>
    </row>
    <row r="121" spans="1:30" s="43" customFormat="1" ht="40.5" customHeight="1" x14ac:dyDescent="0.35">
      <c r="A121" s="30">
        <v>115</v>
      </c>
      <c r="B121" s="45" t="s">
        <v>672</v>
      </c>
      <c r="C121" s="45" t="s">
        <v>673</v>
      </c>
      <c r="D121" s="46" t="s">
        <v>674</v>
      </c>
      <c r="E121" s="47" t="s">
        <v>675</v>
      </c>
      <c r="F121" s="48" t="s">
        <v>554</v>
      </c>
      <c r="G121" s="49" t="s">
        <v>676</v>
      </c>
      <c r="H121" s="57" t="s">
        <v>38</v>
      </c>
      <c r="I121" s="50" t="s">
        <v>39</v>
      </c>
      <c r="J121" s="51">
        <v>14</v>
      </c>
      <c r="K121" s="51">
        <v>3</v>
      </c>
      <c r="L121" s="92">
        <f t="shared" si="52"/>
        <v>17</v>
      </c>
      <c r="M121" s="50">
        <v>1</v>
      </c>
      <c r="N121" s="47">
        <v>7000</v>
      </c>
      <c r="O121" s="50">
        <v>6994</v>
      </c>
      <c r="P121" s="50">
        <v>3500</v>
      </c>
      <c r="Q121" s="47">
        <f t="shared" si="45"/>
        <v>17494</v>
      </c>
      <c r="R121" s="47">
        <f t="shared" si="46"/>
        <v>10500</v>
      </c>
      <c r="S121" s="54">
        <f t="shared" si="35"/>
        <v>3838.7096774193551</v>
      </c>
      <c r="T121" s="54">
        <f t="shared" si="36"/>
        <v>3835.4193548387098</v>
      </c>
      <c r="U121" s="54">
        <f t="shared" si="37"/>
        <v>1919.3548387096776</v>
      </c>
      <c r="V121" s="54">
        <v>0</v>
      </c>
      <c r="W121" s="54">
        <f t="shared" si="38"/>
        <v>564.32258064516134</v>
      </c>
      <c r="X121" s="54">
        <f t="shared" si="47"/>
        <v>10157.806451612903</v>
      </c>
      <c r="Y121" s="54">
        <f t="shared" si="39"/>
        <v>5758.0645161290322</v>
      </c>
      <c r="Z121" s="54">
        <f t="shared" si="48"/>
        <v>690.9677419354839</v>
      </c>
      <c r="AA121" s="54">
        <f t="shared" si="49"/>
        <v>77</v>
      </c>
      <c r="AB121" s="54">
        <f t="shared" si="50"/>
        <v>767.9677419354839</v>
      </c>
      <c r="AC121" s="55">
        <f t="shared" si="51"/>
        <v>9389.8387096774204</v>
      </c>
      <c r="AD121" s="56"/>
    </row>
    <row r="122" spans="1:30" s="43" customFormat="1" ht="40.5" customHeight="1" thickBot="1" x14ac:dyDescent="0.4">
      <c r="A122" s="44">
        <v>116</v>
      </c>
      <c r="B122" s="45" t="s">
        <v>677</v>
      </c>
      <c r="C122" s="45" t="s">
        <v>678</v>
      </c>
      <c r="D122" s="46" t="s">
        <v>679</v>
      </c>
      <c r="E122" s="47" t="s">
        <v>680</v>
      </c>
      <c r="F122" s="48" t="s">
        <v>554</v>
      </c>
      <c r="G122" s="49" t="s">
        <v>681</v>
      </c>
      <c r="H122" s="57" t="s">
        <v>682</v>
      </c>
      <c r="I122" s="50" t="s">
        <v>660</v>
      </c>
      <c r="J122" s="51">
        <v>27</v>
      </c>
      <c r="K122" s="51">
        <v>4</v>
      </c>
      <c r="L122" s="92">
        <f t="shared" si="52"/>
        <v>31</v>
      </c>
      <c r="M122" s="50">
        <v>0</v>
      </c>
      <c r="N122" s="47">
        <v>7000</v>
      </c>
      <c r="O122" s="50">
        <v>6994</v>
      </c>
      <c r="P122" s="50">
        <v>3500</v>
      </c>
      <c r="Q122" s="47">
        <f t="shared" si="45"/>
        <v>17494</v>
      </c>
      <c r="R122" s="47">
        <f t="shared" si="46"/>
        <v>10500</v>
      </c>
      <c r="S122" s="54">
        <f t="shared" si="35"/>
        <v>7000</v>
      </c>
      <c r="T122" s="54">
        <f t="shared" si="36"/>
        <v>6994</v>
      </c>
      <c r="U122" s="54">
        <f t="shared" si="37"/>
        <v>3500</v>
      </c>
      <c r="V122" s="54">
        <v>0</v>
      </c>
      <c r="W122" s="54">
        <f t="shared" si="38"/>
        <v>0</v>
      </c>
      <c r="X122" s="54">
        <f t="shared" si="47"/>
        <v>17494</v>
      </c>
      <c r="Y122" s="54">
        <f t="shared" si="39"/>
        <v>10500</v>
      </c>
      <c r="Z122" s="54">
        <f t="shared" si="48"/>
        <v>1260</v>
      </c>
      <c r="AA122" s="54">
        <f t="shared" si="49"/>
        <v>132</v>
      </c>
      <c r="AB122" s="54">
        <f t="shared" si="50"/>
        <v>1392</v>
      </c>
      <c r="AC122" s="55">
        <f t="shared" si="51"/>
        <v>16102</v>
      </c>
      <c r="AD122" s="56"/>
    </row>
    <row r="123" spans="1:30" s="43" customFormat="1" ht="40.5" customHeight="1" x14ac:dyDescent="0.35">
      <c r="A123" s="30">
        <v>117</v>
      </c>
      <c r="B123" s="45" t="s">
        <v>683</v>
      </c>
      <c r="C123" s="45" t="s">
        <v>684</v>
      </c>
      <c r="D123" s="46" t="s">
        <v>685</v>
      </c>
      <c r="E123" s="47" t="s">
        <v>686</v>
      </c>
      <c r="F123" s="48" t="s">
        <v>554</v>
      </c>
      <c r="G123" s="49" t="s">
        <v>687</v>
      </c>
      <c r="H123" s="57" t="s">
        <v>688</v>
      </c>
      <c r="I123" s="50" t="s">
        <v>615</v>
      </c>
      <c r="J123" s="51">
        <v>26</v>
      </c>
      <c r="K123" s="51">
        <v>5</v>
      </c>
      <c r="L123" s="92">
        <f t="shared" si="52"/>
        <v>31</v>
      </c>
      <c r="M123" s="50">
        <v>1</v>
      </c>
      <c r="N123" s="47">
        <v>7000</v>
      </c>
      <c r="O123" s="50">
        <v>6994</v>
      </c>
      <c r="P123" s="50">
        <v>3500</v>
      </c>
      <c r="Q123" s="47">
        <f t="shared" si="45"/>
        <v>17494</v>
      </c>
      <c r="R123" s="47">
        <f t="shared" si="46"/>
        <v>10500</v>
      </c>
      <c r="S123" s="54">
        <f t="shared" si="35"/>
        <v>7000</v>
      </c>
      <c r="T123" s="54">
        <f t="shared" si="36"/>
        <v>6994</v>
      </c>
      <c r="U123" s="54">
        <f t="shared" si="37"/>
        <v>3500</v>
      </c>
      <c r="V123" s="54">
        <v>0</v>
      </c>
      <c r="W123" s="54">
        <f t="shared" si="38"/>
        <v>564.32258064516134</v>
      </c>
      <c r="X123" s="54">
        <f t="shared" si="47"/>
        <v>18058.322580645163</v>
      </c>
      <c r="Y123" s="54">
        <f t="shared" si="39"/>
        <v>10500</v>
      </c>
      <c r="Z123" s="54">
        <f t="shared" si="48"/>
        <v>1260</v>
      </c>
      <c r="AA123" s="54">
        <f t="shared" si="49"/>
        <v>136</v>
      </c>
      <c r="AB123" s="54">
        <f t="shared" si="50"/>
        <v>1396</v>
      </c>
      <c r="AC123" s="55">
        <f t="shared" si="51"/>
        <v>16662.322580645163</v>
      </c>
      <c r="AD123" s="56"/>
    </row>
    <row r="124" spans="1:30" s="43" customFormat="1" ht="40.5" customHeight="1" thickBot="1" x14ac:dyDescent="0.4">
      <c r="A124" s="44">
        <v>118</v>
      </c>
      <c r="B124" s="45" t="s">
        <v>689</v>
      </c>
      <c r="C124" s="45" t="s">
        <v>690</v>
      </c>
      <c r="D124" s="46" t="s">
        <v>691</v>
      </c>
      <c r="E124" s="47" t="s">
        <v>692</v>
      </c>
      <c r="F124" s="48" t="s">
        <v>554</v>
      </c>
      <c r="G124" s="49" t="s">
        <v>693</v>
      </c>
      <c r="H124" s="57" t="s">
        <v>694</v>
      </c>
      <c r="I124" s="50" t="s">
        <v>615</v>
      </c>
      <c r="J124" s="51">
        <v>13</v>
      </c>
      <c r="K124" s="51">
        <v>2</v>
      </c>
      <c r="L124" s="92">
        <f t="shared" si="52"/>
        <v>15</v>
      </c>
      <c r="M124" s="50">
        <v>1</v>
      </c>
      <c r="N124" s="47">
        <v>7000</v>
      </c>
      <c r="O124" s="50">
        <v>6994</v>
      </c>
      <c r="P124" s="50">
        <v>3500</v>
      </c>
      <c r="Q124" s="47">
        <f t="shared" si="45"/>
        <v>17494</v>
      </c>
      <c r="R124" s="47">
        <f t="shared" si="46"/>
        <v>10500</v>
      </c>
      <c r="S124" s="54">
        <f t="shared" si="35"/>
        <v>3387.0967741935483</v>
      </c>
      <c r="T124" s="54">
        <f t="shared" si="36"/>
        <v>3384.1935483870971</v>
      </c>
      <c r="U124" s="54">
        <f t="shared" si="37"/>
        <v>1693.5483870967741</v>
      </c>
      <c r="V124" s="54">
        <v>0</v>
      </c>
      <c r="W124" s="54">
        <f t="shared" si="38"/>
        <v>564.32258064516134</v>
      </c>
      <c r="X124" s="54">
        <f t="shared" si="47"/>
        <v>9029.1612903225814</v>
      </c>
      <c r="Y124" s="54">
        <f t="shared" si="39"/>
        <v>5080.645161290322</v>
      </c>
      <c r="Z124" s="54">
        <f t="shared" si="48"/>
        <v>609.67741935483866</v>
      </c>
      <c r="AA124" s="54">
        <f t="shared" si="49"/>
        <v>68</v>
      </c>
      <c r="AB124" s="54">
        <f t="shared" si="50"/>
        <v>677.67741935483866</v>
      </c>
      <c r="AC124" s="55">
        <f t="shared" si="51"/>
        <v>8351.4838709677424</v>
      </c>
      <c r="AD124" s="56"/>
    </row>
    <row r="125" spans="1:30" s="43" customFormat="1" ht="40.5" customHeight="1" x14ac:dyDescent="0.35">
      <c r="A125" s="30">
        <v>119</v>
      </c>
      <c r="B125" s="45" t="s">
        <v>695</v>
      </c>
      <c r="C125" s="45" t="s">
        <v>696</v>
      </c>
      <c r="D125" s="46" t="s">
        <v>697</v>
      </c>
      <c r="E125" s="47" t="s">
        <v>698</v>
      </c>
      <c r="F125" s="48" t="s">
        <v>554</v>
      </c>
      <c r="G125" s="49" t="s">
        <v>699</v>
      </c>
      <c r="H125" s="57" t="s">
        <v>700</v>
      </c>
      <c r="I125" s="50" t="s">
        <v>615</v>
      </c>
      <c r="J125" s="51">
        <v>14</v>
      </c>
      <c r="K125" s="51">
        <v>2</v>
      </c>
      <c r="L125" s="92">
        <f t="shared" si="52"/>
        <v>16</v>
      </c>
      <c r="M125" s="50">
        <v>0</v>
      </c>
      <c r="N125" s="47">
        <v>7000</v>
      </c>
      <c r="O125" s="50">
        <v>6994</v>
      </c>
      <c r="P125" s="50">
        <v>3500</v>
      </c>
      <c r="Q125" s="47">
        <f t="shared" si="45"/>
        <v>17494</v>
      </c>
      <c r="R125" s="47">
        <f t="shared" si="46"/>
        <v>10500</v>
      </c>
      <c r="S125" s="54">
        <f t="shared" si="35"/>
        <v>3612.9032258064517</v>
      </c>
      <c r="T125" s="54">
        <f t="shared" si="36"/>
        <v>3609.8064516129034</v>
      </c>
      <c r="U125" s="54">
        <f t="shared" si="37"/>
        <v>1806.4516129032259</v>
      </c>
      <c r="V125" s="54">
        <v>0</v>
      </c>
      <c r="W125" s="54">
        <f t="shared" si="38"/>
        <v>0</v>
      </c>
      <c r="X125" s="54">
        <f t="shared" si="47"/>
        <v>9029.1612903225814</v>
      </c>
      <c r="Y125" s="54">
        <f t="shared" si="39"/>
        <v>5419.3548387096771</v>
      </c>
      <c r="Z125" s="54">
        <f t="shared" si="48"/>
        <v>650.32258064516122</v>
      </c>
      <c r="AA125" s="54">
        <f t="shared" si="49"/>
        <v>68</v>
      </c>
      <c r="AB125" s="54">
        <f t="shared" si="50"/>
        <v>718.32258064516122</v>
      </c>
      <c r="AC125" s="55">
        <f t="shared" si="51"/>
        <v>8310.8387096774204</v>
      </c>
      <c r="AD125" s="56"/>
    </row>
    <row r="126" spans="1:30" s="43" customFormat="1" ht="40.5" customHeight="1" thickBot="1" x14ac:dyDescent="0.4">
      <c r="A126" s="44">
        <v>120</v>
      </c>
      <c r="B126" s="45" t="s">
        <v>701</v>
      </c>
      <c r="C126" s="45" t="s">
        <v>702</v>
      </c>
      <c r="D126" s="46" t="s">
        <v>703</v>
      </c>
      <c r="E126" s="47" t="s">
        <v>704</v>
      </c>
      <c r="F126" s="48" t="s">
        <v>554</v>
      </c>
      <c r="G126" s="49" t="s">
        <v>705</v>
      </c>
      <c r="H126" s="57" t="s">
        <v>706</v>
      </c>
      <c r="I126" s="50" t="s">
        <v>238</v>
      </c>
      <c r="J126" s="51">
        <v>27</v>
      </c>
      <c r="K126" s="51">
        <v>4</v>
      </c>
      <c r="L126" s="92">
        <f t="shared" si="52"/>
        <v>31</v>
      </c>
      <c r="M126" s="50">
        <v>1</v>
      </c>
      <c r="N126" s="47">
        <v>7000</v>
      </c>
      <c r="O126" s="50">
        <v>6994</v>
      </c>
      <c r="P126" s="50">
        <v>3500</v>
      </c>
      <c r="Q126" s="47">
        <f t="shared" si="45"/>
        <v>17494</v>
      </c>
      <c r="R126" s="47">
        <f t="shared" si="46"/>
        <v>10500</v>
      </c>
      <c r="S126" s="54">
        <f t="shared" si="35"/>
        <v>7000</v>
      </c>
      <c r="T126" s="54">
        <f t="shared" si="36"/>
        <v>6994</v>
      </c>
      <c r="U126" s="54">
        <f t="shared" si="37"/>
        <v>3500</v>
      </c>
      <c r="V126" s="54">
        <v>0</v>
      </c>
      <c r="W126" s="54">
        <f t="shared" si="38"/>
        <v>564.32258064516134</v>
      </c>
      <c r="X126" s="54">
        <f t="shared" si="47"/>
        <v>18058.322580645163</v>
      </c>
      <c r="Y126" s="54">
        <f t="shared" si="39"/>
        <v>10500</v>
      </c>
      <c r="Z126" s="54">
        <f t="shared" si="48"/>
        <v>1260</v>
      </c>
      <c r="AA126" s="54">
        <f t="shared" si="49"/>
        <v>136</v>
      </c>
      <c r="AB126" s="54">
        <f t="shared" si="50"/>
        <v>1396</v>
      </c>
      <c r="AC126" s="55">
        <f t="shared" si="51"/>
        <v>16662.322580645163</v>
      </c>
      <c r="AD126" s="56"/>
    </row>
    <row r="127" spans="1:30" s="43" customFormat="1" ht="40.5" customHeight="1" x14ac:dyDescent="0.35">
      <c r="A127" s="30">
        <v>121</v>
      </c>
      <c r="B127" s="45" t="s">
        <v>707</v>
      </c>
      <c r="C127" s="45" t="s">
        <v>708</v>
      </c>
      <c r="D127" s="46" t="s">
        <v>709</v>
      </c>
      <c r="E127" s="47" t="s">
        <v>710</v>
      </c>
      <c r="F127" s="48" t="s">
        <v>554</v>
      </c>
      <c r="G127" s="49" t="s">
        <v>711</v>
      </c>
      <c r="H127" s="57" t="s">
        <v>712</v>
      </c>
      <c r="I127" s="50" t="s">
        <v>713</v>
      </c>
      <c r="J127" s="51">
        <v>26</v>
      </c>
      <c r="K127" s="51">
        <v>5</v>
      </c>
      <c r="L127" s="92">
        <f t="shared" si="52"/>
        <v>31</v>
      </c>
      <c r="M127" s="50">
        <v>1</v>
      </c>
      <c r="N127" s="47">
        <v>7000</v>
      </c>
      <c r="O127" s="50">
        <v>6994</v>
      </c>
      <c r="P127" s="50">
        <v>3500</v>
      </c>
      <c r="Q127" s="47">
        <f t="shared" si="45"/>
        <v>17494</v>
      </c>
      <c r="R127" s="47">
        <f t="shared" si="46"/>
        <v>10500</v>
      </c>
      <c r="S127" s="54">
        <f t="shared" si="35"/>
        <v>7000</v>
      </c>
      <c r="T127" s="54">
        <f t="shared" si="36"/>
        <v>6994</v>
      </c>
      <c r="U127" s="54">
        <f t="shared" si="37"/>
        <v>3500</v>
      </c>
      <c r="V127" s="54">
        <v>0</v>
      </c>
      <c r="W127" s="54">
        <f t="shared" si="38"/>
        <v>564.32258064516134</v>
      </c>
      <c r="X127" s="54">
        <f t="shared" si="47"/>
        <v>18058.322580645163</v>
      </c>
      <c r="Y127" s="54">
        <f t="shared" si="39"/>
        <v>10500</v>
      </c>
      <c r="Z127" s="54">
        <f t="shared" si="48"/>
        <v>1260</v>
      </c>
      <c r="AA127" s="54">
        <f t="shared" si="49"/>
        <v>136</v>
      </c>
      <c r="AB127" s="54">
        <f t="shared" si="50"/>
        <v>1396</v>
      </c>
      <c r="AC127" s="55">
        <f t="shared" si="51"/>
        <v>16662.322580645163</v>
      </c>
    </row>
    <row r="128" spans="1:30" s="111" customFormat="1" ht="40.5" customHeight="1" thickBot="1" x14ac:dyDescent="0.4">
      <c r="A128" s="44">
        <v>122</v>
      </c>
      <c r="B128" s="45" t="s">
        <v>714</v>
      </c>
      <c r="C128" s="45" t="s">
        <v>715</v>
      </c>
      <c r="D128" s="46" t="s">
        <v>716</v>
      </c>
      <c r="E128" s="47" t="s">
        <v>717</v>
      </c>
      <c r="F128" s="48" t="s">
        <v>554</v>
      </c>
      <c r="G128" s="49" t="s">
        <v>718</v>
      </c>
      <c r="H128" s="57" t="s">
        <v>719</v>
      </c>
      <c r="I128" s="50" t="s">
        <v>615</v>
      </c>
      <c r="J128" s="51">
        <v>13</v>
      </c>
      <c r="K128" s="51">
        <v>2</v>
      </c>
      <c r="L128" s="92">
        <f t="shared" si="52"/>
        <v>15</v>
      </c>
      <c r="M128" s="50">
        <v>1</v>
      </c>
      <c r="N128" s="47">
        <v>7000</v>
      </c>
      <c r="O128" s="50">
        <v>6994</v>
      </c>
      <c r="P128" s="50">
        <v>3500</v>
      </c>
      <c r="Q128" s="47">
        <f t="shared" si="45"/>
        <v>17494</v>
      </c>
      <c r="R128" s="47">
        <f t="shared" si="46"/>
        <v>10500</v>
      </c>
      <c r="S128" s="54">
        <f t="shared" si="35"/>
        <v>3387.0967741935483</v>
      </c>
      <c r="T128" s="54">
        <f t="shared" si="36"/>
        <v>3384.1935483870971</v>
      </c>
      <c r="U128" s="54">
        <f t="shared" si="37"/>
        <v>1693.5483870967741</v>
      </c>
      <c r="V128" s="54">
        <v>0</v>
      </c>
      <c r="W128" s="54">
        <f t="shared" si="38"/>
        <v>564.32258064516134</v>
      </c>
      <c r="X128" s="54">
        <f t="shared" si="47"/>
        <v>9029.1612903225814</v>
      </c>
      <c r="Y128" s="54">
        <f t="shared" si="39"/>
        <v>5080.645161290322</v>
      </c>
      <c r="Z128" s="54">
        <f t="shared" si="48"/>
        <v>609.67741935483866</v>
      </c>
      <c r="AA128" s="54">
        <f t="shared" si="49"/>
        <v>68</v>
      </c>
      <c r="AB128" s="54">
        <f t="shared" si="50"/>
        <v>677.67741935483866</v>
      </c>
      <c r="AC128" s="55">
        <f t="shared" si="51"/>
        <v>8351.4838709677424</v>
      </c>
      <c r="AD128" s="110"/>
    </row>
    <row r="129" spans="1:30" s="111" customFormat="1" ht="40.5" customHeight="1" x14ac:dyDescent="0.35">
      <c r="A129" s="30">
        <v>123</v>
      </c>
      <c r="B129" s="104" t="s">
        <v>720</v>
      </c>
      <c r="C129" s="104" t="s">
        <v>721</v>
      </c>
      <c r="D129" s="105" t="s">
        <v>722</v>
      </c>
      <c r="E129" s="47" t="s">
        <v>723</v>
      </c>
      <c r="F129" s="106" t="s">
        <v>554</v>
      </c>
      <c r="G129" s="107" t="s">
        <v>724</v>
      </c>
      <c r="H129" s="108" t="s">
        <v>725</v>
      </c>
      <c r="I129" s="112" t="s">
        <v>210</v>
      </c>
      <c r="J129" s="51">
        <v>24</v>
      </c>
      <c r="K129" s="51">
        <v>4</v>
      </c>
      <c r="L129" s="92">
        <f t="shared" si="52"/>
        <v>28</v>
      </c>
      <c r="M129" s="50">
        <v>1</v>
      </c>
      <c r="N129" s="47">
        <v>7000</v>
      </c>
      <c r="O129" s="50">
        <v>6994</v>
      </c>
      <c r="P129" s="50">
        <v>3500</v>
      </c>
      <c r="Q129" s="47">
        <f t="shared" si="45"/>
        <v>17494</v>
      </c>
      <c r="R129" s="47">
        <f t="shared" si="46"/>
        <v>10500</v>
      </c>
      <c r="S129" s="54">
        <f t="shared" si="35"/>
        <v>6322.5806451612907</v>
      </c>
      <c r="T129" s="54">
        <f t="shared" si="36"/>
        <v>6317.1612903225814</v>
      </c>
      <c r="U129" s="54">
        <f t="shared" si="37"/>
        <v>3161.2903225806454</v>
      </c>
      <c r="V129" s="54">
        <v>0</v>
      </c>
      <c r="W129" s="54">
        <f t="shared" si="38"/>
        <v>564.32258064516134</v>
      </c>
      <c r="X129" s="54">
        <f t="shared" si="47"/>
        <v>16365.354838709678</v>
      </c>
      <c r="Y129" s="54">
        <f t="shared" si="39"/>
        <v>9483.8709677419356</v>
      </c>
      <c r="Z129" s="54">
        <f t="shared" si="48"/>
        <v>1138.0645161290322</v>
      </c>
      <c r="AA129" s="54">
        <f t="shared" si="49"/>
        <v>123</v>
      </c>
      <c r="AB129" s="54">
        <f t="shared" si="50"/>
        <v>1261.0645161290322</v>
      </c>
      <c r="AC129" s="55">
        <f t="shared" si="51"/>
        <v>15104.290322580646</v>
      </c>
      <c r="AD129" s="110"/>
    </row>
    <row r="130" spans="1:30" s="111" customFormat="1" ht="40.5" customHeight="1" thickBot="1" x14ac:dyDescent="0.4">
      <c r="A130" s="44">
        <v>124</v>
      </c>
      <c r="B130" s="45" t="s">
        <v>726</v>
      </c>
      <c r="C130" s="45" t="s">
        <v>727</v>
      </c>
      <c r="D130" s="46" t="s">
        <v>728</v>
      </c>
      <c r="E130" s="47" t="s">
        <v>729</v>
      </c>
      <c r="F130" s="48" t="s">
        <v>554</v>
      </c>
      <c r="G130" s="49" t="s">
        <v>730</v>
      </c>
      <c r="H130" s="57" t="s">
        <v>731</v>
      </c>
      <c r="I130" s="50" t="s">
        <v>39</v>
      </c>
      <c r="J130" s="51">
        <v>27</v>
      </c>
      <c r="K130" s="51">
        <v>4</v>
      </c>
      <c r="L130" s="92">
        <f t="shared" si="52"/>
        <v>31</v>
      </c>
      <c r="M130" s="50">
        <v>1</v>
      </c>
      <c r="N130" s="47">
        <v>7000</v>
      </c>
      <c r="O130" s="50">
        <v>6994</v>
      </c>
      <c r="P130" s="50">
        <v>3500</v>
      </c>
      <c r="Q130" s="47">
        <f>+N130+O130+P130</f>
        <v>17494</v>
      </c>
      <c r="R130" s="47">
        <f>SUM(N130+P130)</f>
        <v>10500</v>
      </c>
      <c r="S130" s="54">
        <f t="shared" si="35"/>
        <v>7000</v>
      </c>
      <c r="T130" s="54">
        <f t="shared" si="36"/>
        <v>6994</v>
      </c>
      <c r="U130" s="54">
        <f t="shared" si="37"/>
        <v>3500</v>
      </c>
      <c r="V130" s="54">
        <v>0</v>
      </c>
      <c r="W130" s="54">
        <f t="shared" si="38"/>
        <v>564.32258064516134</v>
      </c>
      <c r="X130" s="54">
        <f t="shared" si="47"/>
        <v>18058.322580645163</v>
      </c>
      <c r="Y130" s="54">
        <f t="shared" si="39"/>
        <v>10500</v>
      </c>
      <c r="Z130" s="54">
        <f t="shared" si="48"/>
        <v>1260</v>
      </c>
      <c r="AA130" s="54">
        <f t="shared" si="49"/>
        <v>136</v>
      </c>
      <c r="AB130" s="54">
        <f t="shared" si="50"/>
        <v>1396</v>
      </c>
      <c r="AC130" s="55">
        <f t="shared" si="51"/>
        <v>16662.322580645163</v>
      </c>
      <c r="AD130" s="110"/>
    </row>
    <row r="131" spans="1:30" s="111" customFormat="1" ht="40.5" customHeight="1" x14ac:dyDescent="0.35">
      <c r="A131" s="30">
        <v>125</v>
      </c>
      <c r="B131" s="45" t="s">
        <v>732</v>
      </c>
      <c r="C131" s="45" t="s">
        <v>733</v>
      </c>
      <c r="D131" s="46" t="s">
        <v>734</v>
      </c>
      <c r="E131" s="47" t="s">
        <v>735</v>
      </c>
      <c r="F131" s="48" t="s">
        <v>554</v>
      </c>
      <c r="G131" s="49" t="s">
        <v>736</v>
      </c>
      <c r="H131" s="57" t="s">
        <v>737</v>
      </c>
      <c r="I131" s="50" t="s">
        <v>738</v>
      </c>
      <c r="J131" s="51">
        <v>25</v>
      </c>
      <c r="K131" s="51">
        <v>5</v>
      </c>
      <c r="L131" s="92">
        <f t="shared" si="52"/>
        <v>30</v>
      </c>
      <c r="M131" s="50">
        <v>1</v>
      </c>
      <c r="N131" s="47">
        <v>7000</v>
      </c>
      <c r="O131" s="50">
        <v>6994</v>
      </c>
      <c r="P131" s="50">
        <v>3500</v>
      </c>
      <c r="Q131" s="47">
        <f>+N131+O131+P131</f>
        <v>17494</v>
      </c>
      <c r="R131" s="47">
        <f>SUM(N131+P131)</f>
        <v>10500</v>
      </c>
      <c r="S131" s="54">
        <f t="shared" si="35"/>
        <v>6774.1935483870966</v>
      </c>
      <c r="T131" s="54">
        <f t="shared" si="36"/>
        <v>6768.3870967741941</v>
      </c>
      <c r="U131" s="54">
        <f t="shared" si="37"/>
        <v>3387.0967741935483</v>
      </c>
      <c r="V131" s="54">
        <v>0</v>
      </c>
      <c r="W131" s="54">
        <f t="shared" si="38"/>
        <v>564.32258064516134</v>
      </c>
      <c r="X131" s="54">
        <f t="shared" si="47"/>
        <v>17494.000000000004</v>
      </c>
      <c r="Y131" s="54">
        <f t="shared" si="39"/>
        <v>10161.290322580644</v>
      </c>
      <c r="Z131" s="54">
        <f t="shared" si="48"/>
        <v>1219.3548387096773</v>
      </c>
      <c r="AA131" s="54">
        <f t="shared" si="49"/>
        <v>132</v>
      </c>
      <c r="AB131" s="54">
        <f t="shared" si="50"/>
        <v>1351.3548387096773</v>
      </c>
      <c r="AC131" s="55">
        <f t="shared" si="51"/>
        <v>16142.645161290326</v>
      </c>
      <c r="AD131" s="110"/>
    </row>
    <row r="132" spans="1:30" s="111" customFormat="1" ht="40.5" customHeight="1" thickBot="1" x14ac:dyDescent="0.4">
      <c r="A132" s="44">
        <v>126</v>
      </c>
      <c r="B132" s="45" t="s">
        <v>739</v>
      </c>
      <c r="C132" s="45" t="s">
        <v>740</v>
      </c>
      <c r="D132" s="46" t="s">
        <v>741</v>
      </c>
      <c r="E132" s="47" t="s">
        <v>742</v>
      </c>
      <c r="F132" s="48" t="s">
        <v>554</v>
      </c>
      <c r="G132" s="59" t="s">
        <v>743</v>
      </c>
      <c r="H132" s="69" t="s">
        <v>244</v>
      </c>
      <c r="I132" s="50" t="s">
        <v>744</v>
      </c>
      <c r="J132" s="51">
        <v>26</v>
      </c>
      <c r="K132" s="51">
        <v>5</v>
      </c>
      <c r="L132" s="92">
        <f t="shared" si="52"/>
        <v>31</v>
      </c>
      <c r="M132" s="50">
        <v>0</v>
      </c>
      <c r="N132" s="47">
        <v>7000</v>
      </c>
      <c r="O132" s="50">
        <v>6994</v>
      </c>
      <c r="P132" s="50">
        <v>3500</v>
      </c>
      <c r="Q132" s="47">
        <f t="shared" ref="Q132:Q183" si="53">+N132+O132+P132</f>
        <v>17494</v>
      </c>
      <c r="R132" s="47">
        <f t="shared" ref="R132:R183" si="54">SUM(N132+P132)</f>
        <v>10500</v>
      </c>
      <c r="S132" s="54">
        <f t="shared" si="35"/>
        <v>7000</v>
      </c>
      <c r="T132" s="54">
        <f t="shared" si="36"/>
        <v>6994</v>
      </c>
      <c r="U132" s="54">
        <f t="shared" si="37"/>
        <v>3500</v>
      </c>
      <c r="V132" s="54">
        <v>0</v>
      </c>
      <c r="W132" s="54">
        <f t="shared" si="38"/>
        <v>0</v>
      </c>
      <c r="X132" s="54">
        <f t="shared" si="47"/>
        <v>17494</v>
      </c>
      <c r="Y132" s="54">
        <f t="shared" si="39"/>
        <v>10500</v>
      </c>
      <c r="Z132" s="54">
        <f t="shared" si="48"/>
        <v>1260</v>
      </c>
      <c r="AA132" s="54">
        <f t="shared" si="49"/>
        <v>132</v>
      </c>
      <c r="AB132" s="54">
        <f t="shared" si="50"/>
        <v>1392</v>
      </c>
      <c r="AC132" s="55">
        <f t="shared" si="51"/>
        <v>16102</v>
      </c>
      <c r="AD132" s="110"/>
    </row>
    <row r="133" spans="1:30" s="111" customFormat="1" ht="40.5" customHeight="1" x14ac:dyDescent="0.35">
      <c r="A133" s="30">
        <v>127</v>
      </c>
      <c r="B133" s="45" t="s">
        <v>745</v>
      </c>
      <c r="C133" s="45" t="s">
        <v>746</v>
      </c>
      <c r="D133" s="46" t="s">
        <v>747</v>
      </c>
      <c r="E133" s="47" t="s">
        <v>748</v>
      </c>
      <c r="F133" s="48" t="s">
        <v>554</v>
      </c>
      <c r="G133" s="59" t="s">
        <v>749</v>
      </c>
      <c r="H133" s="69" t="s">
        <v>750</v>
      </c>
      <c r="I133" s="50" t="s">
        <v>751</v>
      </c>
      <c r="J133" s="51">
        <v>15</v>
      </c>
      <c r="K133" s="51">
        <v>3</v>
      </c>
      <c r="L133" s="92">
        <f t="shared" si="52"/>
        <v>18</v>
      </c>
      <c r="M133" s="50">
        <v>0</v>
      </c>
      <c r="N133" s="47">
        <v>7000</v>
      </c>
      <c r="O133" s="50">
        <v>6994</v>
      </c>
      <c r="P133" s="50">
        <v>3500</v>
      </c>
      <c r="Q133" s="47">
        <f t="shared" si="53"/>
        <v>17494</v>
      </c>
      <c r="R133" s="47">
        <f t="shared" si="54"/>
        <v>10500</v>
      </c>
      <c r="S133" s="54">
        <f t="shared" si="35"/>
        <v>4064.516129032258</v>
      </c>
      <c r="T133" s="54">
        <f t="shared" si="36"/>
        <v>4061.0322580645161</v>
      </c>
      <c r="U133" s="54">
        <f t="shared" si="37"/>
        <v>2032.258064516129</v>
      </c>
      <c r="V133" s="54">
        <v>0</v>
      </c>
      <c r="W133" s="54">
        <f t="shared" si="38"/>
        <v>0</v>
      </c>
      <c r="X133" s="54">
        <f t="shared" si="47"/>
        <v>10157.806451612903</v>
      </c>
      <c r="Y133" s="54">
        <f t="shared" si="39"/>
        <v>6096.7741935483864</v>
      </c>
      <c r="Z133" s="54">
        <f t="shared" si="48"/>
        <v>731.61290322580635</v>
      </c>
      <c r="AA133" s="54">
        <f t="shared" si="49"/>
        <v>77</v>
      </c>
      <c r="AB133" s="54">
        <f t="shared" si="50"/>
        <v>808.61290322580635</v>
      </c>
      <c r="AC133" s="55">
        <f t="shared" si="51"/>
        <v>9349.1935483870966</v>
      </c>
      <c r="AD133" s="110"/>
    </row>
    <row r="134" spans="1:30" s="111" customFormat="1" ht="40.5" customHeight="1" thickBot="1" x14ac:dyDescent="0.4">
      <c r="A134" s="44">
        <v>128</v>
      </c>
      <c r="B134" s="45" t="s">
        <v>385</v>
      </c>
      <c r="C134" s="45" t="s">
        <v>752</v>
      </c>
      <c r="D134" s="46" t="s">
        <v>753</v>
      </c>
      <c r="E134" s="47" t="s">
        <v>754</v>
      </c>
      <c r="F134" s="48" t="s">
        <v>554</v>
      </c>
      <c r="G134" s="59" t="s">
        <v>755</v>
      </c>
      <c r="H134" s="69" t="s">
        <v>756</v>
      </c>
      <c r="I134" s="50" t="s">
        <v>757</v>
      </c>
      <c r="J134" s="51">
        <v>27</v>
      </c>
      <c r="K134" s="51">
        <v>4</v>
      </c>
      <c r="L134" s="92">
        <f t="shared" si="52"/>
        <v>31</v>
      </c>
      <c r="M134" s="50">
        <v>1</v>
      </c>
      <c r="N134" s="47">
        <v>7000</v>
      </c>
      <c r="O134" s="50">
        <v>6994</v>
      </c>
      <c r="P134" s="50">
        <v>3500</v>
      </c>
      <c r="Q134" s="47">
        <f t="shared" si="53"/>
        <v>17494</v>
      </c>
      <c r="R134" s="47">
        <f t="shared" si="54"/>
        <v>10500</v>
      </c>
      <c r="S134" s="54">
        <f t="shared" si="35"/>
        <v>7000</v>
      </c>
      <c r="T134" s="54">
        <f t="shared" si="36"/>
        <v>6994</v>
      </c>
      <c r="U134" s="54">
        <f t="shared" si="37"/>
        <v>3500</v>
      </c>
      <c r="V134" s="54">
        <v>0</v>
      </c>
      <c r="W134" s="54">
        <f t="shared" si="38"/>
        <v>564.32258064516134</v>
      </c>
      <c r="X134" s="54">
        <f t="shared" si="47"/>
        <v>18058.322580645163</v>
      </c>
      <c r="Y134" s="54">
        <f t="shared" si="39"/>
        <v>10500</v>
      </c>
      <c r="Z134" s="54">
        <f t="shared" si="48"/>
        <v>1260</v>
      </c>
      <c r="AA134" s="54">
        <f t="shared" si="49"/>
        <v>136</v>
      </c>
      <c r="AB134" s="54">
        <f t="shared" si="50"/>
        <v>1396</v>
      </c>
      <c r="AC134" s="55">
        <f t="shared" si="51"/>
        <v>16662.322580645163</v>
      </c>
      <c r="AD134" s="110"/>
    </row>
    <row r="135" spans="1:30" s="111" customFormat="1" ht="40.5" customHeight="1" x14ac:dyDescent="0.35">
      <c r="A135" s="30">
        <v>129</v>
      </c>
      <c r="B135" s="45" t="s">
        <v>758</v>
      </c>
      <c r="C135" s="45" t="s">
        <v>759</v>
      </c>
      <c r="D135" s="46" t="s">
        <v>760</v>
      </c>
      <c r="E135" s="46" t="s">
        <v>761</v>
      </c>
      <c r="F135" s="48" t="s">
        <v>554</v>
      </c>
      <c r="G135" s="59" t="s">
        <v>762</v>
      </c>
      <c r="H135" s="69" t="s">
        <v>763</v>
      </c>
      <c r="I135" s="50" t="s">
        <v>751</v>
      </c>
      <c r="J135" s="51">
        <v>24</v>
      </c>
      <c r="K135" s="51">
        <v>4</v>
      </c>
      <c r="L135" s="92">
        <f t="shared" si="52"/>
        <v>28</v>
      </c>
      <c r="M135" s="50">
        <v>1</v>
      </c>
      <c r="N135" s="47">
        <v>7000</v>
      </c>
      <c r="O135" s="50">
        <v>6994</v>
      </c>
      <c r="P135" s="50">
        <v>3500</v>
      </c>
      <c r="Q135" s="47">
        <f t="shared" si="53"/>
        <v>17494</v>
      </c>
      <c r="R135" s="47">
        <f t="shared" si="54"/>
        <v>10500</v>
      </c>
      <c r="S135" s="54">
        <f t="shared" si="35"/>
        <v>6322.5806451612907</v>
      </c>
      <c r="T135" s="54">
        <f t="shared" si="36"/>
        <v>6317.1612903225814</v>
      </c>
      <c r="U135" s="54">
        <f t="shared" si="37"/>
        <v>3161.2903225806454</v>
      </c>
      <c r="V135" s="54">
        <v>0</v>
      </c>
      <c r="W135" s="54">
        <f t="shared" si="38"/>
        <v>564.32258064516134</v>
      </c>
      <c r="X135" s="54">
        <f t="shared" si="47"/>
        <v>16365.354838709678</v>
      </c>
      <c r="Y135" s="54">
        <f t="shared" si="39"/>
        <v>9483.8709677419356</v>
      </c>
      <c r="Z135" s="54">
        <f t="shared" si="48"/>
        <v>1138.0645161290322</v>
      </c>
      <c r="AA135" s="54">
        <f t="shared" si="49"/>
        <v>123</v>
      </c>
      <c r="AB135" s="54">
        <f t="shared" si="50"/>
        <v>1261.0645161290322</v>
      </c>
      <c r="AC135" s="55">
        <f t="shared" si="51"/>
        <v>15104.290322580646</v>
      </c>
      <c r="AD135" s="110"/>
    </row>
    <row r="136" spans="1:30" s="111" customFormat="1" ht="40.5" customHeight="1" thickBot="1" x14ac:dyDescent="0.4">
      <c r="A136" s="44">
        <v>130</v>
      </c>
      <c r="B136" s="91" t="s">
        <v>764</v>
      </c>
      <c r="C136" s="45" t="s">
        <v>765</v>
      </c>
      <c r="D136" s="46" t="s">
        <v>766</v>
      </c>
      <c r="E136" s="47" t="s">
        <v>767</v>
      </c>
      <c r="F136" s="46" t="s">
        <v>554</v>
      </c>
      <c r="G136" s="59" t="s">
        <v>768</v>
      </c>
      <c r="H136" s="57" t="s">
        <v>38</v>
      </c>
      <c r="I136" s="50" t="s">
        <v>39</v>
      </c>
      <c r="J136" s="51">
        <v>24.5</v>
      </c>
      <c r="K136" s="51">
        <v>5</v>
      </c>
      <c r="L136" s="92">
        <f t="shared" si="52"/>
        <v>29.5</v>
      </c>
      <c r="M136" s="50">
        <v>1</v>
      </c>
      <c r="N136" s="47">
        <v>7000</v>
      </c>
      <c r="O136" s="50">
        <v>6994</v>
      </c>
      <c r="P136" s="50">
        <v>3500</v>
      </c>
      <c r="Q136" s="47">
        <f t="shared" si="53"/>
        <v>17494</v>
      </c>
      <c r="R136" s="47">
        <f t="shared" si="54"/>
        <v>10500</v>
      </c>
      <c r="S136" s="54">
        <f t="shared" si="35"/>
        <v>6661.2903225806449</v>
      </c>
      <c r="T136" s="54">
        <f t="shared" si="36"/>
        <v>6655.5806451612907</v>
      </c>
      <c r="U136" s="54">
        <f t="shared" si="37"/>
        <v>3330.6451612903224</v>
      </c>
      <c r="V136" s="54">
        <v>0</v>
      </c>
      <c r="W136" s="54">
        <f t="shared" si="38"/>
        <v>564.32258064516134</v>
      </c>
      <c r="X136" s="54">
        <f t="shared" si="47"/>
        <v>17211.83870967742</v>
      </c>
      <c r="Y136" s="54">
        <f t="shared" si="39"/>
        <v>9991.9354838709678</v>
      </c>
      <c r="Z136" s="54">
        <f t="shared" si="48"/>
        <v>1199.0322580645161</v>
      </c>
      <c r="AA136" s="54">
        <f t="shared" si="49"/>
        <v>130</v>
      </c>
      <c r="AB136" s="54">
        <f t="shared" si="50"/>
        <v>1329.0322580645161</v>
      </c>
      <c r="AC136" s="55">
        <f t="shared" si="51"/>
        <v>15882.806451612905</v>
      </c>
      <c r="AD136" s="110"/>
    </row>
    <row r="137" spans="1:30" s="111" customFormat="1" ht="40.5" customHeight="1" thickBot="1" x14ac:dyDescent="0.4">
      <c r="A137" s="30">
        <v>131</v>
      </c>
      <c r="B137" s="86" t="s">
        <v>769</v>
      </c>
      <c r="C137" s="86" t="s">
        <v>770</v>
      </c>
      <c r="D137" s="113" t="s">
        <v>771</v>
      </c>
      <c r="E137" s="78" t="s">
        <v>772</v>
      </c>
      <c r="F137" s="71" t="s">
        <v>554</v>
      </c>
      <c r="G137" s="98" t="s">
        <v>773</v>
      </c>
      <c r="H137" s="74" t="s">
        <v>603</v>
      </c>
      <c r="I137" s="77" t="s">
        <v>210</v>
      </c>
      <c r="J137" s="76">
        <v>22</v>
      </c>
      <c r="K137" s="76">
        <v>1</v>
      </c>
      <c r="L137" s="99">
        <f t="shared" si="52"/>
        <v>23</v>
      </c>
      <c r="M137" s="77">
        <v>0</v>
      </c>
      <c r="N137" s="78">
        <v>7000</v>
      </c>
      <c r="O137" s="77">
        <v>6994</v>
      </c>
      <c r="P137" s="77">
        <v>3500</v>
      </c>
      <c r="Q137" s="78">
        <f t="shared" si="53"/>
        <v>17494</v>
      </c>
      <c r="R137" s="78">
        <f t="shared" si="54"/>
        <v>10500</v>
      </c>
      <c r="S137" s="88">
        <f t="shared" si="35"/>
        <v>5193.5483870967746</v>
      </c>
      <c r="T137" s="88">
        <f t="shared" si="36"/>
        <v>5189.0967741935483</v>
      </c>
      <c r="U137" s="88">
        <f t="shared" si="37"/>
        <v>2596.7741935483873</v>
      </c>
      <c r="V137" s="88">
        <v>0</v>
      </c>
      <c r="W137" s="88">
        <f t="shared" si="38"/>
        <v>0</v>
      </c>
      <c r="X137" s="88">
        <f t="shared" si="47"/>
        <v>12979.419354838708</v>
      </c>
      <c r="Y137" s="88">
        <f t="shared" si="39"/>
        <v>7790.322580645161</v>
      </c>
      <c r="Z137" s="88">
        <f t="shared" si="48"/>
        <v>934.83870967741939</v>
      </c>
      <c r="AA137" s="88">
        <f t="shared" si="49"/>
        <v>98</v>
      </c>
      <c r="AB137" s="88">
        <f t="shared" si="50"/>
        <v>1032.8387096774195</v>
      </c>
      <c r="AC137" s="89">
        <f t="shared" si="51"/>
        <v>11946.580645161288</v>
      </c>
      <c r="AD137" s="110"/>
    </row>
    <row r="138" spans="1:30" s="111" customFormat="1" ht="40.5" customHeight="1" thickBot="1" x14ac:dyDescent="0.4">
      <c r="A138" s="44">
        <v>132</v>
      </c>
      <c r="B138" s="80" t="s">
        <v>774</v>
      </c>
      <c r="C138" s="80" t="s">
        <v>775</v>
      </c>
      <c r="D138" s="114" t="s">
        <v>776</v>
      </c>
      <c r="E138" s="32" t="s">
        <v>777</v>
      </c>
      <c r="F138" s="81" t="s">
        <v>554</v>
      </c>
      <c r="G138" s="34" t="s">
        <v>778</v>
      </c>
      <c r="H138" s="35" t="s">
        <v>779</v>
      </c>
      <c r="I138" s="36" t="s">
        <v>517</v>
      </c>
      <c r="J138" s="37">
        <v>21</v>
      </c>
      <c r="K138" s="37">
        <v>4</v>
      </c>
      <c r="L138" s="90">
        <f>J138+K138</f>
        <v>25</v>
      </c>
      <c r="M138" s="36">
        <v>1</v>
      </c>
      <c r="N138" s="32">
        <v>7000</v>
      </c>
      <c r="O138" s="36">
        <v>6994</v>
      </c>
      <c r="P138" s="36">
        <v>3500</v>
      </c>
      <c r="Q138" s="32">
        <f t="shared" si="53"/>
        <v>17494</v>
      </c>
      <c r="R138" s="32">
        <f t="shared" si="54"/>
        <v>10500</v>
      </c>
      <c r="S138" s="41">
        <f>N138/31*L138</f>
        <v>5645.1612903225805</v>
      </c>
      <c r="T138" s="41">
        <f>O138/31*L138</f>
        <v>5640.3225806451619</v>
      </c>
      <c r="U138" s="41">
        <f>P138/31*L138</f>
        <v>2822.5806451612902</v>
      </c>
      <c r="V138" s="41">
        <v>0</v>
      </c>
      <c r="W138" s="41">
        <f>Q138/31*M138</f>
        <v>564.32258064516134</v>
      </c>
      <c r="X138" s="41">
        <f>+S138+T138+U138+V138+W138</f>
        <v>14672.387096774193</v>
      </c>
      <c r="Y138" s="41">
        <f>R138/31*L138</f>
        <v>8467.7419354838712</v>
      </c>
      <c r="Z138" s="41">
        <f>Y138*12/100</f>
        <v>1016.1290322580645</v>
      </c>
      <c r="AA138" s="41">
        <f>SUM(ROUNDUP(X138*0.75/100,0))</f>
        <v>111</v>
      </c>
      <c r="AB138" s="41">
        <f>Z138+AA138</f>
        <v>1127.1290322580644</v>
      </c>
      <c r="AC138" s="42">
        <f>SUM(X138-AB138)</f>
        <v>13545.258064516129</v>
      </c>
      <c r="AD138" s="110"/>
    </row>
    <row r="139" spans="1:30" s="111" customFormat="1" ht="40.5" customHeight="1" x14ac:dyDescent="0.35">
      <c r="A139" s="30">
        <v>133</v>
      </c>
      <c r="B139" s="45" t="s">
        <v>461</v>
      </c>
      <c r="C139" s="45" t="s">
        <v>780</v>
      </c>
      <c r="D139" s="46" t="s">
        <v>781</v>
      </c>
      <c r="E139" s="47" t="s">
        <v>782</v>
      </c>
      <c r="F139" s="48" t="s">
        <v>554</v>
      </c>
      <c r="G139" s="49" t="s">
        <v>783</v>
      </c>
      <c r="H139" s="57" t="s">
        <v>694</v>
      </c>
      <c r="I139" s="50" t="s">
        <v>615</v>
      </c>
      <c r="J139" s="51">
        <v>26</v>
      </c>
      <c r="K139" s="51">
        <v>5</v>
      </c>
      <c r="L139" s="92">
        <f>J139+K139</f>
        <v>31</v>
      </c>
      <c r="M139" s="50">
        <v>1</v>
      </c>
      <c r="N139" s="47">
        <v>7000</v>
      </c>
      <c r="O139" s="50">
        <v>6994</v>
      </c>
      <c r="P139" s="50">
        <v>3500</v>
      </c>
      <c r="Q139" s="47">
        <f t="shared" si="53"/>
        <v>17494</v>
      </c>
      <c r="R139" s="47">
        <f t="shared" si="54"/>
        <v>10500</v>
      </c>
      <c r="S139" s="54">
        <f t="shared" ref="S139:S172" si="55">N139/31*L139</f>
        <v>7000</v>
      </c>
      <c r="T139" s="54">
        <f t="shared" ref="T139:T172" si="56">O139/31*L139</f>
        <v>6994</v>
      </c>
      <c r="U139" s="54">
        <f t="shared" ref="U139:U172" si="57">P139/31*L139</f>
        <v>3500</v>
      </c>
      <c r="V139" s="54">
        <v>0</v>
      </c>
      <c r="W139" s="54">
        <f t="shared" ref="W139:W172" si="58">Q139/31*M139</f>
        <v>564.32258064516134</v>
      </c>
      <c r="X139" s="54">
        <f t="shared" ref="X139:X201" si="59">+S139+T139+U139+V139+W139</f>
        <v>18058.322580645163</v>
      </c>
      <c r="Y139" s="54">
        <f t="shared" ref="Y139:Y172" si="60">R139/31*L139</f>
        <v>10500</v>
      </c>
      <c r="Z139" s="54">
        <f t="shared" ref="Z139:Z201" si="61">Y139*12/100</f>
        <v>1260</v>
      </c>
      <c r="AA139" s="54">
        <f t="shared" ref="AA139:AA201" si="62">SUM(ROUNDUP(X139*0.75/100,0))</f>
        <v>136</v>
      </c>
      <c r="AB139" s="54">
        <f t="shared" ref="AB139:AB201" si="63">Z139+AA139</f>
        <v>1396</v>
      </c>
      <c r="AC139" s="55">
        <f t="shared" ref="AC139:AC201" si="64">SUM(X139-AB139)</f>
        <v>16662.322580645163</v>
      </c>
      <c r="AD139" s="110"/>
    </row>
    <row r="140" spans="1:30" s="111" customFormat="1" ht="40.5" customHeight="1" thickBot="1" x14ac:dyDescent="0.4">
      <c r="A140" s="44">
        <v>134</v>
      </c>
      <c r="B140" s="45" t="s">
        <v>784</v>
      </c>
      <c r="C140" s="45" t="s">
        <v>785</v>
      </c>
      <c r="D140" s="46" t="s">
        <v>786</v>
      </c>
      <c r="E140" s="47" t="s">
        <v>787</v>
      </c>
      <c r="F140" s="48" t="s">
        <v>554</v>
      </c>
      <c r="G140" s="49" t="s">
        <v>788</v>
      </c>
      <c r="H140" s="57" t="s">
        <v>789</v>
      </c>
      <c r="I140" s="50" t="s">
        <v>790</v>
      </c>
      <c r="J140" s="51">
        <v>26</v>
      </c>
      <c r="K140" s="51">
        <v>4</v>
      </c>
      <c r="L140" s="92">
        <f t="shared" ref="L140:L172" si="65">J140+K140</f>
        <v>30</v>
      </c>
      <c r="M140" s="50">
        <v>1</v>
      </c>
      <c r="N140" s="47">
        <v>7000</v>
      </c>
      <c r="O140" s="50">
        <v>6994</v>
      </c>
      <c r="P140" s="50">
        <v>3500</v>
      </c>
      <c r="Q140" s="47">
        <f t="shared" si="53"/>
        <v>17494</v>
      </c>
      <c r="R140" s="47">
        <f t="shared" si="54"/>
        <v>10500</v>
      </c>
      <c r="S140" s="54">
        <f t="shared" si="55"/>
        <v>6774.1935483870966</v>
      </c>
      <c r="T140" s="54">
        <f t="shared" si="56"/>
        <v>6768.3870967741941</v>
      </c>
      <c r="U140" s="54">
        <f t="shared" si="57"/>
        <v>3387.0967741935483</v>
      </c>
      <c r="V140" s="54">
        <v>0</v>
      </c>
      <c r="W140" s="54">
        <f t="shared" si="58"/>
        <v>564.32258064516134</v>
      </c>
      <c r="X140" s="54">
        <f t="shared" si="59"/>
        <v>17494.000000000004</v>
      </c>
      <c r="Y140" s="54">
        <f t="shared" si="60"/>
        <v>10161.290322580644</v>
      </c>
      <c r="Z140" s="54">
        <f t="shared" si="61"/>
        <v>1219.3548387096773</v>
      </c>
      <c r="AA140" s="54">
        <f t="shared" si="62"/>
        <v>132</v>
      </c>
      <c r="AB140" s="54">
        <f t="shared" si="63"/>
        <v>1351.3548387096773</v>
      </c>
      <c r="AC140" s="55">
        <f t="shared" si="64"/>
        <v>16142.645161290326</v>
      </c>
      <c r="AD140" s="110"/>
    </row>
    <row r="141" spans="1:30" s="111" customFormat="1" ht="40.5" customHeight="1" x14ac:dyDescent="0.35">
      <c r="A141" s="30">
        <v>135</v>
      </c>
      <c r="B141" s="45" t="s">
        <v>791</v>
      </c>
      <c r="C141" s="45" t="s">
        <v>792</v>
      </c>
      <c r="D141" s="46" t="s">
        <v>793</v>
      </c>
      <c r="E141" s="47" t="s">
        <v>794</v>
      </c>
      <c r="F141" s="48" t="s">
        <v>554</v>
      </c>
      <c r="G141" s="49" t="s">
        <v>795</v>
      </c>
      <c r="H141" s="57" t="s">
        <v>796</v>
      </c>
      <c r="I141" s="50" t="s">
        <v>615</v>
      </c>
      <c r="J141" s="51">
        <v>21</v>
      </c>
      <c r="K141" s="51">
        <v>4</v>
      </c>
      <c r="L141" s="92">
        <f t="shared" si="65"/>
        <v>25</v>
      </c>
      <c r="M141" s="50">
        <v>0</v>
      </c>
      <c r="N141" s="47">
        <v>7000</v>
      </c>
      <c r="O141" s="50">
        <v>6994</v>
      </c>
      <c r="P141" s="50">
        <v>3500</v>
      </c>
      <c r="Q141" s="47">
        <f t="shared" si="53"/>
        <v>17494</v>
      </c>
      <c r="R141" s="47">
        <f t="shared" si="54"/>
        <v>10500</v>
      </c>
      <c r="S141" s="54">
        <f t="shared" si="55"/>
        <v>5645.1612903225805</v>
      </c>
      <c r="T141" s="54">
        <f t="shared" si="56"/>
        <v>5640.3225806451619</v>
      </c>
      <c r="U141" s="54">
        <f t="shared" si="57"/>
        <v>2822.5806451612902</v>
      </c>
      <c r="V141" s="54">
        <v>0</v>
      </c>
      <c r="W141" s="54">
        <f t="shared" si="58"/>
        <v>0</v>
      </c>
      <c r="X141" s="54">
        <f t="shared" si="59"/>
        <v>14108.064516129032</v>
      </c>
      <c r="Y141" s="54">
        <f t="shared" si="60"/>
        <v>8467.7419354838712</v>
      </c>
      <c r="Z141" s="54">
        <f t="shared" si="61"/>
        <v>1016.1290322580645</v>
      </c>
      <c r="AA141" s="54">
        <f t="shared" si="62"/>
        <v>106</v>
      </c>
      <c r="AB141" s="54">
        <f t="shared" si="63"/>
        <v>1122.1290322580644</v>
      </c>
      <c r="AC141" s="55">
        <f t="shared" si="64"/>
        <v>12985.935483870968</v>
      </c>
      <c r="AD141" s="110"/>
    </row>
    <row r="142" spans="1:30" s="111" customFormat="1" ht="40.5" customHeight="1" thickBot="1" x14ac:dyDescent="0.4">
      <c r="A142" s="44">
        <v>136</v>
      </c>
      <c r="B142" s="91" t="s">
        <v>797</v>
      </c>
      <c r="C142" s="45" t="s">
        <v>798</v>
      </c>
      <c r="D142" s="46" t="s">
        <v>799</v>
      </c>
      <c r="E142" s="47" t="s">
        <v>800</v>
      </c>
      <c r="F142" s="46" t="s">
        <v>554</v>
      </c>
      <c r="G142" s="59" t="s">
        <v>801</v>
      </c>
      <c r="H142" s="57" t="s">
        <v>802</v>
      </c>
      <c r="I142" s="50" t="s">
        <v>210</v>
      </c>
      <c r="J142" s="51">
        <v>17</v>
      </c>
      <c r="K142" s="51">
        <v>3</v>
      </c>
      <c r="L142" s="92">
        <f t="shared" si="65"/>
        <v>20</v>
      </c>
      <c r="M142" s="50">
        <v>0</v>
      </c>
      <c r="N142" s="47">
        <v>7000</v>
      </c>
      <c r="O142" s="50">
        <v>6994</v>
      </c>
      <c r="P142" s="50">
        <v>3500</v>
      </c>
      <c r="Q142" s="47">
        <f t="shared" si="53"/>
        <v>17494</v>
      </c>
      <c r="R142" s="47">
        <f t="shared" si="54"/>
        <v>10500</v>
      </c>
      <c r="S142" s="54">
        <f t="shared" si="55"/>
        <v>4516.1290322580644</v>
      </c>
      <c r="T142" s="54">
        <f t="shared" si="56"/>
        <v>4512.2580645161288</v>
      </c>
      <c r="U142" s="54">
        <f t="shared" si="57"/>
        <v>2258.0645161290322</v>
      </c>
      <c r="V142" s="54">
        <v>0</v>
      </c>
      <c r="W142" s="54">
        <f t="shared" si="58"/>
        <v>0</v>
      </c>
      <c r="X142" s="54">
        <f t="shared" si="59"/>
        <v>11286.451612903225</v>
      </c>
      <c r="Y142" s="54">
        <f t="shared" si="60"/>
        <v>6774.1935483870966</v>
      </c>
      <c r="Z142" s="54">
        <f t="shared" si="61"/>
        <v>812.90322580645147</v>
      </c>
      <c r="AA142" s="54">
        <f t="shared" si="62"/>
        <v>85</v>
      </c>
      <c r="AB142" s="54">
        <f t="shared" si="63"/>
        <v>897.90322580645147</v>
      </c>
      <c r="AC142" s="55">
        <f t="shared" si="64"/>
        <v>10388.548387096775</v>
      </c>
      <c r="AD142" s="110"/>
    </row>
    <row r="143" spans="1:30" s="111" customFormat="1" ht="40.5" customHeight="1" x14ac:dyDescent="0.35">
      <c r="A143" s="30">
        <v>137</v>
      </c>
      <c r="B143" s="91" t="s">
        <v>803</v>
      </c>
      <c r="C143" s="45" t="s">
        <v>577</v>
      </c>
      <c r="D143" s="46" t="s">
        <v>804</v>
      </c>
      <c r="E143" s="47" t="s">
        <v>805</v>
      </c>
      <c r="F143" s="46" t="s">
        <v>554</v>
      </c>
      <c r="G143" s="59" t="s">
        <v>806</v>
      </c>
      <c r="H143" s="59" t="s">
        <v>807</v>
      </c>
      <c r="I143" s="50" t="s">
        <v>808</v>
      </c>
      <c r="J143" s="51">
        <v>24</v>
      </c>
      <c r="K143" s="51">
        <v>5</v>
      </c>
      <c r="L143" s="92">
        <f t="shared" si="65"/>
        <v>29</v>
      </c>
      <c r="M143" s="50">
        <v>1</v>
      </c>
      <c r="N143" s="47">
        <v>7000</v>
      </c>
      <c r="O143" s="50">
        <v>6994</v>
      </c>
      <c r="P143" s="50">
        <v>3500</v>
      </c>
      <c r="Q143" s="47">
        <f t="shared" si="53"/>
        <v>17494</v>
      </c>
      <c r="R143" s="47">
        <f t="shared" si="54"/>
        <v>10500</v>
      </c>
      <c r="S143" s="54">
        <f t="shared" si="55"/>
        <v>6548.3870967741941</v>
      </c>
      <c r="T143" s="54">
        <f t="shared" si="56"/>
        <v>6542.7741935483873</v>
      </c>
      <c r="U143" s="54">
        <f t="shared" si="57"/>
        <v>3274.1935483870971</v>
      </c>
      <c r="V143" s="54">
        <v>0</v>
      </c>
      <c r="W143" s="54">
        <f t="shared" si="58"/>
        <v>564.32258064516134</v>
      </c>
      <c r="X143" s="54">
        <f t="shared" si="59"/>
        <v>16929.677419354841</v>
      </c>
      <c r="Y143" s="54">
        <f t="shared" si="60"/>
        <v>9822.5806451612898</v>
      </c>
      <c r="Z143" s="54">
        <f t="shared" si="61"/>
        <v>1178.7096774193549</v>
      </c>
      <c r="AA143" s="54">
        <f t="shared" si="62"/>
        <v>127</v>
      </c>
      <c r="AB143" s="54">
        <f t="shared" si="63"/>
        <v>1305.7096774193549</v>
      </c>
      <c r="AC143" s="55">
        <f t="shared" si="64"/>
        <v>15623.967741935487</v>
      </c>
      <c r="AD143" s="110"/>
    </row>
    <row r="144" spans="1:30" s="111" customFormat="1" ht="40.5" customHeight="1" thickBot="1" x14ac:dyDescent="0.4">
      <c r="A144" s="44">
        <v>138</v>
      </c>
      <c r="B144" s="91" t="s">
        <v>809</v>
      </c>
      <c r="C144" s="45" t="s">
        <v>810</v>
      </c>
      <c r="D144" s="46" t="s">
        <v>811</v>
      </c>
      <c r="E144" s="47" t="s">
        <v>812</v>
      </c>
      <c r="F144" s="46" t="s">
        <v>554</v>
      </c>
      <c r="G144" s="59" t="s">
        <v>813</v>
      </c>
      <c r="H144" s="69" t="s">
        <v>814</v>
      </c>
      <c r="I144" s="50" t="s">
        <v>39</v>
      </c>
      <c r="J144" s="51">
        <v>18</v>
      </c>
      <c r="K144" s="51">
        <v>3</v>
      </c>
      <c r="L144" s="92">
        <f t="shared" si="65"/>
        <v>21</v>
      </c>
      <c r="M144" s="50">
        <v>1</v>
      </c>
      <c r="N144" s="47">
        <v>7000</v>
      </c>
      <c r="O144" s="50">
        <v>6994</v>
      </c>
      <c r="P144" s="50">
        <v>3500</v>
      </c>
      <c r="Q144" s="47">
        <f t="shared" si="53"/>
        <v>17494</v>
      </c>
      <c r="R144" s="47">
        <f t="shared" si="54"/>
        <v>10500</v>
      </c>
      <c r="S144" s="54">
        <f t="shared" si="55"/>
        <v>4741.9354838709678</v>
      </c>
      <c r="T144" s="54">
        <f t="shared" si="56"/>
        <v>4737.8709677419356</v>
      </c>
      <c r="U144" s="54">
        <f t="shared" si="57"/>
        <v>2370.9677419354839</v>
      </c>
      <c r="V144" s="54">
        <v>0</v>
      </c>
      <c r="W144" s="54">
        <f t="shared" si="58"/>
        <v>564.32258064516134</v>
      </c>
      <c r="X144" s="54">
        <f t="shared" si="59"/>
        <v>12415.096774193547</v>
      </c>
      <c r="Y144" s="54">
        <f t="shared" si="60"/>
        <v>7112.9032258064508</v>
      </c>
      <c r="Z144" s="54">
        <f t="shared" si="61"/>
        <v>853.54838709677415</v>
      </c>
      <c r="AA144" s="54">
        <f t="shared" si="62"/>
        <v>94</v>
      </c>
      <c r="AB144" s="54">
        <f t="shared" si="63"/>
        <v>947.54838709677415</v>
      </c>
      <c r="AC144" s="55">
        <f t="shared" si="64"/>
        <v>11467.548387096773</v>
      </c>
      <c r="AD144" s="110"/>
    </row>
    <row r="145" spans="1:30" s="111" customFormat="1" ht="40.5" customHeight="1" x14ac:dyDescent="0.35">
      <c r="A145" s="30">
        <v>139</v>
      </c>
      <c r="B145" s="91" t="s">
        <v>815</v>
      </c>
      <c r="C145" s="45" t="s">
        <v>816</v>
      </c>
      <c r="D145" s="46" t="s">
        <v>817</v>
      </c>
      <c r="E145" s="47" t="s">
        <v>818</v>
      </c>
      <c r="F145" s="46" t="s">
        <v>554</v>
      </c>
      <c r="G145" s="59" t="s">
        <v>819</v>
      </c>
      <c r="H145" s="57" t="s">
        <v>820</v>
      </c>
      <c r="I145" s="50" t="s">
        <v>210</v>
      </c>
      <c r="J145" s="51">
        <v>17</v>
      </c>
      <c r="K145" s="51">
        <v>4</v>
      </c>
      <c r="L145" s="92">
        <f t="shared" si="65"/>
        <v>21</v>
      </c>
      <c r="M145" s="50">
        <v>1</v>
      </c>
      <c r="N145" s="47">
        <v>7000</v>
      </c>
      <c r="O145" s="50">
        <v>6994</v>
      </c>
      <c r="P145" s="50">
        <v>3500</v>
      </c>
      <c r="Q145" s="47">
        <f t="shared" si="53"/>
        <v>17494</v>
      </c>
      <c r="R145" s="47">
        <f t="shared" si="54"/>
        <v>10500</v>
      </c>
      <c r="S145" s="54">
        <f t="shared" si="55"/>
        <v>4741.9354838709678</v>
      </c>
      <c r="T145" s="54">
        <f t="shared" si="56"/>
        <v>4737.8709677419356</v>
      </c>
      <c r="U145" s="54">
        <f t="shared" si="57"/>
        <v>2370.9677419354839</v>
      </c>
      <c r="V145" s="54">
        <v>0</v>
      </c>
      <c r="W145" s="54">
        <f t="shared" si="58"/>
        <v>564.32258064516134</v>
      </c>
      <c r="X145" s="54">
        <f t="shared" si="59"/>
        <v>12415.096774193547</v>
      </c>
      <c r="Y145" s="54">
        <f t="shared" si="60"/>
        <v>7112.9032258064508</v>
      </c>
      <c r="Z145" s="54">
        <f t="shared" si="61"/>
        <v>853.54838709677415</v>
      </c>
      <c r="AA145" s="54">
        <f t="shared" si="62"/>
        <v>94</v>
      </c>
      <c r="AB145" s="54">
        <f t="shared" si="63"/>
        <v>947.54838709677415</v>
      </c>
      <c r="AC145" s="55">
        <f t="shared" si="64"/>
        <v>11467.548387096773</v>
      </c>
      <c r="AD145" s="110"/>
    </row>
    <row r="146" spans="1:30" s="111" customFormat="1" ht="40.5" customHeight="1" thickBot="1" x14ac:dyDescent="0.4">
      <c r="A146" s="44">
        <v>140</v>
      </c>
      <c r="B146" s="91" t="s">
        <v>821</v>
      </c>
      <c r="C146" s="45" t="s">
        <v>822</v>
      </c>
      <c r="D146" s="46" t="s">
        <v>823</v>
      </c>
      <c r="E146" s="47" t="s">
        <v>824</v>
      </c>
      <c r="F146" s="46" t="s">
        <v>554</v>
      </c>
      <c r="G146" s="59" t="s">
        <v>825</v>
      </c>
      <c r="H146" s="57" t="s">
        <v>826</v>
      </c>
      <c r="I146" s="50" t="s">
        <v>217</v>
      </c>
      <c r="J146" s="51">
        <v>25</v>
      </c>
      <c r="K146" s="51">
        <v>4</v>
      </c>
      <c r="L146" s="92">
        <f t="shared" si="65"/>
        <v>29</v>
      </c>
      <c r="M146" s="50">
        <v>0</v>
      </c>
      <c r="N146" s="47">
        <v>7000</v>
      </c>
      <c r="O146" s="50">
        <v>6994</v>
      </c>
      <c r="P146" s="50">
        <v>3500</v>
      </c>
      <c r="Q146" s="47">
        <f t="shared" si="53"/>
        <v>17494</v>
      </c>
      <c r="R146" s="47">
        <f t="shared" si="54"/>
        <v>10500</v>
      </c>
      <c r="S146" s="54">
        <f t="shared" si="55"/>
        <v>6548.3870967741941</v>
      </c>
      <c r="T146" s="54">
        <f t="shared" si="56"/>
        <v>6542.7741935483873</v>
      </c>
      <c r="U146" s="54">
        <f t="shared" si="57"/>
        <v>3274.1935483870971</v>
      </c>
      <c r="V146" s="54">
        <v>0</v>
      </c>
      <c r="W146" s="54">
        <f t="shared" si="58"/>
        <v>0</v>
      </c>
      <c r="X146" s="54">
        <f t="shared" si="59"/>
        <v>16365.354838709678</v>
      </c>
      <c r="Y146" s="54">
        <f t="shared" si="60"/>
        <v>9822.5806451612898</v>
      </c>
      <c r="Z146" s="54">
        <f t="shared" si="61"/>
        <v>1178.7096774193549</v>
      </c>
      <c r="AA146" s="54">
        <f t="shared" si="62"/>
        <v>123</v>
      </c>
      <c r="AB146" s="54">
        <f t="shared" si="63"/>
        <v>1301.7096774193549</v>
      </c>
      <c r="AC146" s="55">
        <f t="shared" si="64"/>
        <v>15063.645161290324</v>
      </c>
      <c r="AD146" s="110"/>
    </row>
    <row r="147" spans="1:30" s="111" customFormat="1" ht="40.5" customHeight="1" x14ac:dyDescent="0.35">
      <c r="A147" s="30">
        <v>141</v>
      </c>
      <c r="B147" s="91" t="s">
        <v>827</v>
      </c>
      <c r="C147" s="45" t="s">
        <v>828</v>
      </c>
      <c r="D147" s="46" t="s">
        <v>829</v>
      </c>
      <c r="E147" s="47" t="s">
        <v>830</v>
      </c>
      <c r="F147" s="46" t="s">
        <v>554</v>
      </c>
      <c r="G147" s="59" t="s">
        <v>831</v>
      </c>
      <c r="H147" s="69" t="s">
        <v>38</v>
      </c>
      <c r="I147" s="50" t="s">
        <v>39</v>
      </c>
      <c r="J147" s="51">
        <v>25</v>
      </c>
      <c r="K147" s="51">
        <v>4</v>
      </c>
      <c r="L147" s="92">
        <f t="shared" si="65"/>
        <v>29</v>
      </c>
      <c r="M147" s="50">
        <v>1</v>
      </c>
      <c r="N147" s="47">
        <v>7000</v>
      </c>
      <c r="O147" s="50">
        <v>6994</v>
      </c>
      <c r="P147" s="50">
        <v>3500</v>
      </c>
      <c r="Q147" s="47">
        <f t="shared" si="53"/>
        <v>17494</v>
      </c>
      <c r="R147" s="47">
        <f t="shared" si="54"/>
        <v>10500</v>
      </c>
      <c r="S147" s="54">
        <f t="shared" si="55"/>
        <v>6548.3870967741941</v>
      </c>
      <c r="T147" s="54">
        <f t="shared" si="56"/>
        <v>6542.7741935483873</v>
      </c>
      <c r="U147" s="54">
        <f t="shared" si="57"/>
        <v>3274.1935483870971</v>
      </c>
      <c r="V147" s="54">
        <v>0</v>
      </c>
      <c r="W147" s="54">
        <f t="shared" si="58"/>
        <v>564.32258064516134</v>
      </c>
      <c r="X147" s="54">
        <f t="shared" si="59"/>
        <v>16929.677419354841</v>
      </c>
      <c r="Y147" s="54">
        <f t="shared" si="60"/>
        <v>9822.5806451612898</v>
      </c>
      <c r="Z147" s="54">
        <f t="shared" si="61"/>
        <v>1178.7096774193549</v>
      </c>
      <c r="AA147" s="54">
        <f t="shared" si="62"/>
        <v>127</v>
      </c>
      <c r="AB147" s="54">
        <f t="shared" si="63"/>
        <v>1305.7096774193549</v>
      </c>
      <c r="AC147" s="55">
        <f t="shared" si="64"/>
        <v>15623.967741935487</v>
      </c>
      <c r="AD147" s="110"/>
    </row>
    <row r="148" spans="1:30" s="111" customFormat="1" ht="40.5" customHeight="1" thickBot="1" x14ac:dyDescent="0.4">
      <c r="A148" s="44">
        <v>142</v>
      </c>
      <c r="B148" s="91" t="s">
        <v>832</v>
      </c>
      <c r="C148" s="45" t="s">
        <v>833</v>
      </c>
      <c r="D148" s="46" t="s">
        <v>834</v>
      </c>
      <c r="E148" s="47" t="s">
        <v>835</v>
      </c>
      <c r="F148" s="46" t="s">
        <v>554</v>
      </c>
      <c r="G148" s="59" t="s">
        <v>836</v>
      </c>
      <c r="H148" s="57" t="s">
        <v>837</v>
      </c>
      <c r="I148" s="50" t="s">
        <v>615</v>
      </c>
      <c r="J148" s="51">
        <v>25</v>
      </c>
      <c r="K148" s="51">
        <v>4</v>
      </c>
      <c r="L148" s="92">
        <f t="shared" si="65"/>
        <v>29</v>
      </c>
      <c r="M148" s="50">
        <v>1</v>
      </c>
      <c r="N148" s="47">
        <v>7000</v>
      </c>
      <c r="O148" s="50">
        <v>6994</v>
      </c>
      <c r="P148" s="50">
        <v>3500</v>
      </c>
      <c r="Q148" s="47">
        <f t="shared" si="53"/>
        <v>17494</v>
      </c>
      <c r="R148" s="47">
        <f t="shared" si="54"/>
        <v>10500</v>
      </c>
      <c r="S148" s="54">
        <f t="shared" si="55"/>
        <v>6548.3870967741941</v>
      </c>
      <c r="T148" s="54">
        <f t="shared" si="56"/>
        <v>6542.7741935483873</v>
      </c>
      <c r="U148" s="54">
        <f t="shared" si="57"/>
        <v>3274.1935483870971</v>
      </c>
      <c r="V148" s="54">
        <v>0</v>
      </c>
      <c r="W148" s="54">
        <f t="shared" si="58"/>
        <v>564.32258064516134</v>
      </c>
      <c r="X148" s="54">
        <f t="shared" si="59"/>
        <v>16929.677419354841</v>
      </c>
      <c r="Y148" s="54">
        <f t="shared" si="60"/>
        <v>9822.5806451612898</v>
      </c>
      <c r="Z148" s="54">
        <f t="shared" si="61"/>
        <v>1178.7096774193549</v>
      </c>
      <c r="AA148" s="54">
        <f t="shared" si="62"/>
        <v>127</v>
      </c>
      <c r="AB148" s="54">
        <f t="shared" si="63"/>
        <v>1305.7096774193549</v>
      </c>
      <c r="AC148" s="55">
        <f t="shared" si="64"/>
        <v>15623.967741935487</v>
      </c>
      <c r="AD148" s="110"/>
    </row>
    <row r="149" spans="1:30" s="111" customFormat="1" ht="40.5" customHeight="1" x14ac:dyDescent="0.35">
      <c r="A149" s="30">
        <v>143</v>
      </c>
      <c r="B149" s="91" t="s">
        <v>477</v>
      </c>
      <c r="C149" s="45" t="s">
        <v>838</v>
      </c>
      <c r="D149" s="46" t="s">
        <v>839</v>
      </c>
      <c r="E149" s="47" t="s">
        <v>840</v>
      </c>
      <c r="F149" s="46" t="s">
        <v>554</v>
      </c>
      <c r="G149" s="59" t="s">
        <v>841</v>
      </c>
      <c r="H149" s="57" t="s">
        <v>842</v>
      </c>
      <c r="I149" s="50" t="s">
        <v>843</v>
      </c>
      <c r="J149" s="51">
        <v>27</v>
      </c>
      <c r="K149" s="51">
        <v>4</v>
      </c>
      <c r="L149" s="92">
        <f t="shared" si="65"/>
        <v>31</v>
      </c>
      <c r="M149" s="50">
        <v>1</v>
      </c>
      <c r="N149" s="47">
        <v>7000</v>
      </c>
      <c r="O149" s="50">
        <v>6994</v>
      </c>
      <c r="P149" s="50">
        <v>3500</v>
      </c>
      <c r="Q149" s="47">
        <f t="shared" si="53"/>
        <v>17494</v>
      </c>
      <c r="R149" s="47">
        <f t="shared" si="54"/>
        <v>10500</v>
      </c>
      <c r="S149" s="54">
        <f t="shared" si="55"/>
        <v>7000</v>
      </c>
      <c r="T149" s="54">
        <f t="shared" si="56"/>
        <v>6994</v>
      </c>
      <c r="U149" s="54">
        <f t="shared" si="57"/>
        <v>3500</v>
      </c>
      <c r="V149" s="54">
        <v>0</v>
      </c>
      <c r="W149" s="54">
        <f t="shared" si="58"/>
        <v>564.32258064516134</v>
      </c>
      <c r="X149" s="54">
        <f t="shared" si="59"/>
        <v>18058.322580645163</v>
      </c>
      <c r="Y149" s="54">
        <f t="shared" si="60"/>
        <v>10500</v>
      </c>
      <c r="Z149" s="54">
        <f t="shared" si="61"/>
        <v>1260</v>
      </c>
      <c r="AA149" s="54">
        <f t="shared" si="62"/>
        <v>136</v>
      </c>
      <c r="AB149" s="54">
        <f t="shared" si="63"/>
        <v>1396</v>
      </c>
      <c r="AC149" s="55">
        <f t="shared" si="64"/>
        <v>16662.322580645163</v>
      </c>
      <c r="AD149" s="110"/>
    </row>
    <row r="150" spans="1:30" s="111" customFormat="1" ht="40.5" customHeight="1" thickBot="1" x14ac:dyDescent="0.4">
      <c r="A150" s="44">
        <v>144</v>
      </c>
      <c r="B150" s="91" t="s">
        <v>844</v>
      </c>
      <c r="C150" s="45" t="s">
        <v>845</v>
      </c>
      <c r="D150" s="46" t="s">
        <v>846</v>
      </c>
      <c r="E150" s="47" t="s">
        <v>847</v>
      </c>
      <c r="F150" s="46" t="s">
        <v>554</v>
      </c>
      <c r="G150" s="59" t="s">
        <v>848</v>
      </c>
      <c r="H150" s="57" t="s">
        <v>849</v>
      </c>
      <c r="I150" s="50" t="s">
        <v>850</v>
      </c>
      <c r="J150" s="51">
        <v>27</v>
      </c>
      <c r="K150" s="51">
        <v>4</v>
      </c>
      <c r="L150" s="92">
        <f t="shared" si="65"/>
        <v>31</v>
      </c>
      <c r="M150" s="50">
        <v>0</v>
      </c>
      <c r="N150" s="47">
        <v>7000</v>
      </c>
      <c r="O150" s="50">
        <v>6994</v>
      </c>
      <c r="P150" s="50">
        <v>3500</v>
      </c>
      <c r="Q150" s="47">
        <f t="shared" si="53"/>
        <v>17494</v>
      </c>
      <c r="R150" s="47">
        <f t="shared" si="54"/>
        <v>10500</v>
      </c>
      <c r="S150" s="54">
        <f t="shared" si="55"/>
        <v>7000</v>
      </c>
      <c r="T150" s="54">
        <f t="shared" si="56"/>
        <v>6994</v>
      </c>
      <c r="U150" s="54">
        <f t="shared" si="57"/>
        <v>3500</v>
      </c>
      <c r="V150" s="54">
        <v>0</v>
      </c>
      <c r="W150" s="54">
        <f t="shared" si="58"/>
        <v>0</v>
      </c>
      <c r="X150" s="54">
        <f t="shared" si="59"/>
        <v>17494</v>
      </c>
      <c r="Y150" s="54">
        <f t="shared" si="60"/>
        <v>10500</v>
      </c>
      <c r="Z150" s="54">
        <f t="shared" si="61"/>
        <v>1260</v>
      </c>
      <c r="AA150" s="54">
        <f t="shared" si="62"/>
        <v>132</v>
      </c>
      <c r="AB150" s="54">
        <f t="shared" si="63"/>
        <v>1392</v>
      </c>
      <c r="AC150" s="55">
        <f t="shared" si="64"/>
        <v>16102</v>
      </c>
      <c r="AD150" s="110"/>
    </row>
    <row r="151" spans="1:30" s="111" customFormat="1" ht="40.5" customHeight="1" x14ac:dyDescent="0.35">
      <c r="A151" s="30">
        <v>145</v>
      </c>
      <c r="B151" s="91" t="s">
        <v>851</v>
      </c>
      <c r="C151" s="45" t="s">
        <v>852</v>
      </c>
      <c r="D151" s="46" t="s">
        <v>853</v>
      </c>
      <c r="E151" s="47" t="s">
        <v>854</v>
      </c>
      <c r="F151" s="46" t="s">
        <v>554</v>
      </c>
      <c r="G151" s="59" t="s">
        <v>855</v>
      </c>
      <c r="H151" s="57" t="s">
        <v>856</v>
      </c>
      <c r="I151" s="50" t="s">
        <v>615</v>
      </c>
      <c r="J151" s="51">
        <v>10</v>
      </c>
      <c r="K151" s="51">
        <v>2</v>
      </c>
      <c r="L151" s="92">
        <f t="shared" si="65"/>
        <v>12</v>
      </c>
      <c r="M151" s="50">
        <v>0</v>
      </c>
      <c r="N151" s="47">
        <v>7000</v>
      </c>
      <c r="O151" s="50">
        <v>6994</v>
      </c>
      <c r="P151" s="50">
        <v>3500</v>
      </c>
      <c r="Q151" s="47">
        <f t="shared" si="53"/>
        <v>17494</v>
      </c>
      <c r="R151" s="47">
        <f t="shared" si="54"/>
        <v>10500</v>
      </c>
      <c r="S151" s="54">
        <f t="shared" si="55"/>
        <v>2709.677419354839</v>
      </c>
      <c r="T151" s="54">
        <f t="shared" si="56"/>
        <v>2707.3548387096776</v>
      </c>
      <c r="U151" s="54">
        <f t="shared" si="57"/>
        <v>1354.8387096774195</v>
      </c>
      <c r="V151" s="54">
        <v>0</v>
      </c>
      <c r="W151" s="54">
        <f t="shared" si="58"/>
        <v>0</v>
      </c>
      <c r="X151" s="54">
        <f t="shared" si="59"/>
        <v>6771.8709677419365</v>
      </c>
      <c r="Y151" s="54">
        <f t="shared" si="60"/>
        <v>4064.5161290322576</v>
      </c>
      <c r="Z151" s="54">
        <f t="shared" si="61"/>
        <v>487.74193548387092</v>
      </c>
      <c r="AA151" s="54">
        <f t="shared" si="62"/>
        <v>51</v>
      </c>
      <c r="AB151" s="54">
        <f t="shared" si="63"/>
        <v>538.74193548387098</v>
      </c>
      <c r="AC151" s="55">
        <f t="shared" si="64"/>
        <v>6233.1290322580653</v>
      </c>
      <c r="AD151" s="110"/>
    </row>
    <row r="152" spans="1:30" s="111" customFormat="1" ht="40.5" customHeight="1" thickBot="1" x14ac:dyDescent="0.4">
      <c r="A152" s="44">
        <v>146</v>
      </c>
      <c r="B152" s="91" t="s">
        <v>379</v>
      </c>
      <c r="C152" s="45" t="s">
        <v>857</v>
      </c>
      <c r="D152" s="46" t="s">
        <v>858</v>
      </c>
      <c r="E152" s="47" t="s">
        <v>859</v>
      </c>
      <c r="F152" s="46" t="s">
        <v>554</v>
      </c>
      <c r="G152" s="59" t="s">
        <v>860</v>
      </c>
      <c r="H152" s="69" t="s">
        <v>861</v>
      </c>
      <c r="I152" s="50" t="s">
        <v>210</v>
      </c>
      <c r="J152" s="51">
        <v>25</v>
      </c>
      <c r="K152" s="51">
        <v>4</v>
      </c>
      <c r="L152" s="92">
        <f t="shared" si="65"/>
        <v>29</v>
      </c>
      <c r="M152" s="50">
        <v>1</v>
      </c>
      <c r="N152" s="47">
        <v>7000</v>
      </c>
      <c r="O152" s="50">
        <v>6994</v>
      </c>
      <c r="P152" s="50">
        <v>3500</v>
      </c>
      <c r="Q152" s="47">
        <f t="shared" si="53"/>
        <v>17494</v>
      </c>
      <c r="R152" s="47">
        <f t="shared" si="54"/>
        <v>10500</v>
      </c>
      <c r="S152" s="54">
        <f t="shared" si="55"/>
        <v>6548.3870967741941</v>
      </c>
      <c r="T152" s="54">
        <f t="shared" si="56"/>
        <v>6542.7741935483873</v>
      </c>
      <c r="U152" s="54">
        <f t="shared" si="57"/>
        <v>3274.1935483870971</v>
      </c>
      <c r="V152" s="54">
        <v>0</v>
      </c>
      <c r="W152" s="54">
        <f t="shared" si="58"/>
        <v>564.32258064516134</v>
      </c>
      <c r="X152" s="54">
        <f t="shared" si="59"/>
        <v>16929.677419354841</v>
      </c>
      <c r="Y152" s="54">
        <f t="shared" si="60"/>
        <v>9822.5806451612898</v>
      </c>
      <c r="Z152" s="54">
        <f t="shared" si="61"/>
        <v>1178.7096774193549</v>
      </c>
      <c r="AA152" s="54">
        <f t="shared" si="62"/>
        <v>127</v>
      </c>
      <c r="AB152" s="54">
        <f t="shared" si="63"/>
        <v>1305.7096774193549</v>
      </c>
      <c r="AC152" s="55">
        <f t="shared" si="64"/>
        <v>15623.967741935487</v>
      </c>
      <c r="AD152" s="110"/>
    </row>
    <row r="153" spans="1:30" s="111" customFormat="1" ht="40.5" customHeight="1" x14ac:dyDescent="0.35">
      <c r="A153" s="30">
        <v>147</v>
      </c>
      <c r="B153" s="91" t="s">
        <v>862</v>
      </c>
      <c r="C153" s="45" t="s">
        <v>863</v>
      </c>
      <c r="D153" s="46" t="s">
        <v>864</v>
      </c>
      <c r="E153" s="47" t="s">
        <v>865</v>
      </c>
      <c r="F153" s="46" t="s">
        <v>554</v>
      </c>
      <c r="G153" s="59" t="s">
        <v>866</v>
      </c>
      <c r="H153" s="57" t="s">
        <v>867</v>
      </c>
      <c r="I153" s="50" t="s">
        <v>47</v>
      </c>
      <c r="J153" s="51">
        <v>3</v>
      </c>
      <c r="K153" s="51">
        <v>0</v>
      </c>
      <c r="L153" s="92">
        <f t="shared" si="65"/>
        <v>3</v>
      </c>
      <c r="M153" s="50">
        <v>0</v>
      </c>
      <c r="N153" s="47">
        <v>7000</v>
      </c>
      <c r="O153" s="50">
        <v>6994</v>
      </c>
      <c r="P153" s="50">
        <v>3500</v>
      </c>
      <c r="Q153" s="47">
        <f t="shared" si="53"/>
        <v>17494</v>
      </c>
      <c r="R153" s="47">
        <f t="shared" si="54"/>
        <v>10500</v>
      </c>
      <c r="S153" s="54">
        <f t="shared" si="55"/>
        <v>677.41935483870975</v>
      </c>
      <c r="T153" s="54">
        <f t="shared" si="56"/>
        <v>676.83870967741939</v>
      </c>
      <c r="U153" s="54">
        <f t="shared" si="57"/>
        <v>338.70967741935488</v>
      </c>
      <c r="V153" s="54">
        <v>0</v>
      </c>
      <c r="W153" s="54">
        <f t="shared" si="58"/>
        <v>0</v>
      </c>
      <c r="X153" s="54">
        <f t="shared" si="59"/>
        <v>1692.9677419354841</v>
      </c>
      <c r="Y153" s="54">
        <f t="shared" si="60"/>
        <v>1016.1290322580644</v>
      </c>
      <c r="Z153" s="54">
        <f t="shared" si="61"/>
        <v>121.93548387096773</v>
      </c>
      <c r="AA153" s="54">
        <f t="shared" si="62"/>
        <v>13</v>
      </c>
      <c r="AB153" s="54">
        <f t="shared" si="63"/>
        <v>134.93548387096774</v>
      </c>
      <c r="AC153" s="55">
        <f t="shared" si="64"/>
        <v>1558.0322580645163</v>
      </c>
      <c r="AD153" s="110"/>
    </row>
    <row r="154" spans="1:30" s="111" customFormat="1" ht="40.5" customHeight="1" thickBot="1" x14ac:dyDescent="0.4">
      <c r="A154" s="44">
        <v>148</v>
      </c>
      <c r="B154" s="91" t="s">
        <v>868</v>
      </c>
      <c r="C154" s="45" t="s">
        <v>869</v>
      </c>
      <c r="D154" s="46" t="s">
        <v>870</v>
      </c>
      <c r="E154" s="47" t="s">
        <v>871</v>
      </c>
      <c r="F154" s="46" t="s">
        <v>554</v>
      </c>
      <c r="G154" s="49" t="s">
        <v>872</v>
      </c>
      <c r="H154" s="57" t="s">
        <v>38</v>
      </c>
      <c r="I154" s="50" t="s">
        <v>39</v>
      </c>
      <c r="J154" s="51">
        <v>26</v>
      </c>
      <c r="K154" s="51">
        <v>5</v>
      </c>
      <c r="L154" s="92">
        <f t="shared" si="65"/>
        <v>31</v>
      </c>
      <c r="M154" s="50">
        <v>1</v>
      </c>
      <c r="N154" s="47">
        <v>7000</v>
      </c>
      <c r="O154" s="50">
        <v>6994</v>
      </c>
      <c r="P154" s="50">
        <v>3500</v>
      </c>
      <c r="Q154" s="47">
        <f t="shared" si="53"/>
        <v>17494</v>
      </c>
      <c r="R154" s="47">
        <f t="shared" si="54"/>
        <v>10500</v>
      </c>
      <c r="S154" s="54">
        <f t="shared" si="55"/>
        <v>7000</v>
      </c>
      <c r="T154" s="54">
        <f t="shared" si="56"/>
        <v>6994</v>
      </c>
      <c r="U154" s="54">
        <f t="shared" si="57"/>
        <v>3500</v>
      </c>
      <c r="V154" s="54">
        <v>0</v>
      </c>
      <c r="W154" s="54">
        <f t="shared" si="58"/>
        <v>564.32258064516134</v>
      </c>
      <c r="X154" s="54">
        <f t="shared" si="59"/>
        <v>18058.322580645163</v>
      </c>
      <c r="Y154" s="54">
        <f t="shared" si="60"/>
        <v>10500</v>
      </c>
      <c r="Z154" s="54">
        <f t="shared" si="61"/>
        <v>1260</v>
      </c>
      <c r="AA154" s="54">
        <f t="shared" si="62"/>
        <v>136</v>
      </c>
      <c r="AB154" s="54">
        <f t="shared" si="63"/>
        <v>1396</v>
      </c>
      <c r="AC154" s="55">
        <f t="shared" si="64"/>
        <v>16662.322580645163</v>
      </c>
      <c r="AD154" s="110"/>
    </row>
    <row r="155" spans="1:30" s="111" customFormat="1" ht="40.5" customHeight="1" x14ac:dyDescent="0.35">
      <c r="A155" s="30">
        <v>149</v>
      </c>
      <c r="B155" s="91" t="s">
        <v>873</v>
      </c>
      <c r="C155" s="45" t="s">
        <v>874</v>
      </c>
      <c r="D155" s="46" t="s">
        <v>875</v>
      </c>
      <c r="E155" s="47" t="s">
        <v>876</v>
      </c>
      <c r="F155" s="46" t="s">
        <v>554</v>
      </c>
      <c r="G155" s="59" t="s">
        <v>877</v>
      </c>
      <c r="H155" s="57" t="s">
        <v>878</v>
      </c>
      <c r="I155" s="50" t="s">
        <v>39</v>
      </c>
      <c r="J155" s="51">
        <v>27</v>
      </c>
      <c r="K155" s="51">
        <v>4</v>
      </c>
      <c r="L155" s="92">
        <f t="shared" si="65"/>
        <v>31</v>
      </c>
      <c r="M155" s="50">
        <v>1</v>
      </c>
      <c r="N155" s="47">
        <v>7000</v>
      </c>
      <c r="O155" s="50">
        <v>6994</v>
      </c>
      <c r="P155" s="50">
        <v>3500</v>
      </c>
      <c r="Q155" s="47">
        <f t="shared" si="53"/>
        <v>17494</v>
      </c>
      <c r="R155" s="47">
        <f t="shared" si="54"/>
        <v>10500</v>
      </c>
      <c r="S155" s="54">
        <f t="shared" si="55"/>
        <v>7000</v>
      </c>
      <c r="T155" s="54">
        <f t="shared" si="56"/>
        <v>6994</v>
      </c>
      <c r="U155" s="54">
        <f t="shared" si="57"/>
        <v>3500</v>
      </c>
      <c r="V155" s="54">
        <v>0</v>
      </c>
      <c r="W155" s="54">
        <f t="shared" si="58"/>
        <v>564.32258064516134</v>
      </c>
      <c r="X155" s="54">
        <f t="shared" si="59"/>
        <v>18058.322580645163</v>
      </c>
      <c r="Y155" s="54">
        <f t="shared" si="60"/>
        <v>10500</v>
      </c>
      <c r="Z155" s="54">
        <f t="shared" si="61"/>
        <v>1260</v>
      </c>
      <c r="AA155" s="54">
        <f t="shared" si="62"/>
        <v>136</v>
      </c>
      <c r="AB155" s="54">
        <f t="shared" si="63"/>
        <v>1396</v>
      </c>
      <c r="AC155" s="55">
        <f t="shared" si="64"/>
        <v>16662.322580645163</v>
      </c>
      <c r="AD155" s="110"/>
    </row>
    <row r="156" spans="1:30" s="111" customFormat="1" ht="40.5" customHeight="1" thickBot="1" x14ac:dyDescent="0.4">
      <c r="A156" s="44">
        <v>150</v>
      </c>
      <c r="B156" s="82" t="s">
        <v>879</v>
      </c>
      <c r="C156" s="45" t="s">
        <v>880</v>
      </c>
      <c r="D156" s="46" t="s">
        <v>881</v>
      </c>
      <c r="E156" s="47" t="s">
        <v>882</v>
      </c>
      <c r="F156" s="46" t="s">
        <v>554</v>
      </c>
      <c r="G156" s="59" t="s">
        <v>883</v>
      </c>
      <c r="H156" s="57" t="s">
        <v>884</v>
      </c>
      <c r="I156" s="50" t="s">
        <v>885</v>
      </c>
      <c r="J156" s="51">
        <v>27</v>
      </c>
      <c r="K156" s="51">
        <v>4</v>
      </c>
      <c r="L156" s="92">
        <f t="shared" si="65"/>
        <v>31</v>
      </c>
      <c r="M156" s="50">
        <v>1</v>
      </c>
      <c r="N156" s="47">
        <v>7000</v>
      </c>
      <c r="O156" s="50">
        <v>6994</v>
      </c>
      <c r="P156" s="50">
        <v>3500</v>
      </c>
      <c r="Q156" s="47">
        <f t="shared" si="53"/>
        <v>17494</v>
      </c>
      <c r="R156" s="47">
        <f t="shared" si="54"/>
        <v>10500</v>
      </c>
      <c r="S156" s="54">
        <f t="shared" si="55"/>
        <v>7000</v>
      </c>
      <c r="T156" s="54">
        <f t="shared" si="56"/>
        <v>6994</v>
      </c>
      <c r="U156" s="54">
        <f t="shared" si="57"/>
        <v>3500</v>
      </c>
      <c r="V156" s="54">
        <v>0</v>
      </c>
      <c r="W156" s="54">
        <f t="shared" si="58"/>
        <v>564.32258064516134</v>
      </c>
      <c r="X156" s="54">
        <f t="shared" si="59"/>
        <v>18058.322580645163</v>
      </c>
      <c r="Y156" s="54">
        <f t="shared" si="60"/>
        <v>10500</v>
      </c>
      <c r="Z156" s="54">
        <f t="shared" si="61"/>
        <v>1260</v>
      </c>
      <c r="AA156" s="54">
        <f t="shared" si="62"/>
        <v>136</v>
      </c>
      <c r="AB156" s="54">
        <f t="shared" si="63"/>
        <v>1396</v>
      </c>
      <c r="AC156" s="55">
        <f t="shared" si="64"/>
        <v>16662.322580645163</v>
      </c>
      <c r="AD156" s="110"/>
    </row>
    <row r="157" spans="1:30" s="111" customFormat="1" ht="40.5" customHeight="1" x14ac:dyDescent="0.35">
      <c r="A157" s="30">
        <v>151</v>
      </c>
      <c r="B157" s="82" t="s">
        <v>886</v>
      </c>
      <c r="C157" s="45" t="s">
        <v>887</v>
      </c>
      <c r="D157" s="46" t="s">
        <v>888</v>
      </c>
      <c r="E157" s="47" t="s">
        <v>889</v>
      </c>
      <c r="F157" s="46" t="s">
        <v>554</v>
      </c>
      <c r="G157" s="59" t="s">
        <v>890</v>
      </c>
      <c r="H157" s="57" t="s">
        <v>884</v>
      </c>
      <c r="I157" s="50" t="s">
        <v>891</v>
      </c>
      <c r="J157" s="51">
        <v>26</v>
      </c>
      <c r="K157" s="51">
        <v>4</v>
      </c>
      <c r="L157" s="92">
        <f t="shared" si="65"/>
        <v>30</v>
      </c>
      <c r="M157" s="50">
        <v>1</v>
      </c>
      <c r="N157" s="47">
        <v>7000</v>
      </c>
      <c r="O157" s="50">
        <v>6994</v>
      </c>
      <c r="P157" s="50">
        <v>3500</v>
      </c>
      <c r="Q157" s="47">
        <f t="shared" si="53"/>
        <v>17494</v>
      </c>
      <c r="R157" s="47">
        <f t="shared" si="54"/>
        <v>10500</v>
      </c>
      <c r="S157" s="54">
        <f t="shared" si="55"/>
        <v>6774.1935483870966</v>
      </c>
      <c r="T157" s="54">
        <f t="shared" si="56"/>
        <v>6768.3870967741941</v>
      </c>
      <c r="U157" s="54">
        <f t="shared" si="57"/>
        <v>3387.0967741935483</v>
      </c>
      <c r="V157" s="54">
        <v>0</v>
      </c>
      <c r="W157" s="54">
        <f t="shared" si="58"/>
        <v>564.32258064516134</v>
      </c>
      <c r="X157" s="54">
        <f t="shared" si="59"/>
        <v>17494.000000000004</v>
      </c>
      <c r="Y157" s="54">
        <f t="shared" si="60"/>
        <v>10161.290322580644</v>
      </c>
      <c r="Z157" s="54">
        <f t="shared" si="61"/>
        <v>1219.3548387096773</v>
      </c>
      <c r="AA157" s="54">
        <f t="shared" si="62"/>
        <v>132</v>
      </c>
      <c r="AB157" s="54">
        <f t="shared" si="63"/>
        <v>1351.3548387096773</v>
      </c>
      <c r="AC157" s="55">
        <f t="shared" si="64"/>
        <v>16142.645161290326</v>
      </c>
      <c r="AD157" s="110"/>
    </row>
    <row r="158" spans="1:30" s="111" customFormat="1" ht="40.5" customHeight="1" thickBot="1" x14ac:dyDescent="0.4">
      <c r="A158" s="44">
        <v>152</v>
      </c>
      <c r="B158" s="82" t="s">
        <v>892</v>
      </c>
      <c r="C158" s="45" t="s">
        <v>893</v>
      </c>
      <c r="D158" s="46" t="s">
        <v>894</v>
      </c>
      <c r="E158" s="47" t="s">
        <v>895</v>
      </c>
      <c r="F158" s="46" t="s">
        <v>554</v>
      </c>
      <c r="G158" s="59" t="s">
        <v>896</v>
      </c>
      <c r="H158" s="57" t="s">
        <v>511</v>
      </c>
      <c r="I158" s="50" t="s">
        <v>217</v>
      </c>
      <c r="J158" s="51">
        <v>23</v>
      </c>
      <c r="K158" s="51">
        <v>4</v>
      </c>
      <c r="L158" s="92">
        <f t="shared" si="65"/>
        <v>27</v>
      </c>
      <c r="M158" s="50">
        <v>1</v>
      </c>
      <c r="N158" s="47">
        <v>7000</v>
      </c>
      <c r="O158" s="50">
        <v>6994</v>
      </c>
      <c r="P158" s="50">
        <v>3500</v>
      </c>
      <c r="Q158" s="47">
        <f t="shared" si="53"/>
        <v>17494</v>
      </c>
      <c r="R158" s="47">
        <f t="shared" si="54"/>
        <v>10500</v>
      </c>
      <c r="S158" s="54">
        <f t="shared" si="55"/>
        <v>6096.7741935483873</v>
      </c>
      <c r="T158" s="54">
        <f t="shared" si="56"/>
        <v>6091.5483870967746</v>
      </c>
      <c r="U158" s="54">
        <f t="shared" si="57"/>
        <v>3048.3870967741937</v>
      </c>
      <c r="V158" s="54">
        <v>0</v>
      </c>
      <c r="W158" s="54">
        <f t="shared" si="58"/>
        <v>564.32258064516134</v>
      </c>
      <c r="X158" s="54">
        <f t="shared" si="59"/>
        <v>15801.032258064517</v>
      </c>
      <c r="Y158" s="54">
        <f t="shared" si="60"/>
        <v>9145.1612903225796</v>
      </c>
      <c r="Z158" s="54">
        <f t="shared" si="61"/>
        <v>1097.4193548387095</v>
      </c>
      <c r="AA158" s="54">
        <f t="shared" si="62"/>
        <v>119</v>
      </c>
      <c r="AB158" s="54">
        <f t="shared" si="63"/>
        <v>1216.4193548387095</v>
      </c>
      <c r="AC158" s="55">
        <f t="shared" si="64"/>
        <v>14584.612903225807</v>
      </c>
      <c r="AD158" s="110"/>
    </row>
    <row r="159" spans="1:30" s="111" customFormat="1" ht="40.5" customHeight="1" x14ac:dyDescent="0.35">
      <c r="A159" s="30">
        <v>153</v>
      </c>
      <c r="B159" s="82" t="s">
        <v>897</v>
      </c>
      <c r="C159" s="45" t="s">
        <v>898</v>
      </c>
      <c r="D159" s="46" t="s">
        <v>899</v>
      </c>
      <c r="E159" s="47" t="s">
        <v>900</v>
      </c>
      <c r="F159" s="46" t="s">
        <v>554</v>
      </c>
      <c r="G159" s="59" t="s">
        <v>901</v>
      </c>
      <c r="H159" s="57" t="s">
        <v>603</v>
      </c>
      <c r="I159" s="50" t="s">
        <v>210</v>
      </c>
      <c r="J159" s="51">
        <v>23</v>
      </c>
      <c r="K159" s="51">
        <v>3</v>
      </c>
      <c r="L159" s="92">
        <f t="shared" si="65"/>
        <v>26</v>
      </c>
      <c r="M159" s="50">
        <v>1</v>
      </c>
      <c r="N159" s="47">
        <v>7000</v>
      </c>
      <c r="O159" s="50">
        <v>6994</v>
      </c>
      <c r="P159" s="50">
        <v>3500</v>
      </c>
      <c r="Q159" s="47">
        <f t="shared" si="53"/>
        <v>17494</v>
      </c>
      <c r="R159" s="47">
        <f t="shared" si="54"/>
        <v>10500</v>
      </c>
      <c r="S159" s="54">
        <f t="shared" si="55"/>
        <v>5870.9677419354839</v>
      </c>
      <c r="T159" s="54">
        <f t="shared" si="56"/>
        <v>5865.9354838709678</v>
      </c>
      <c r="U159" s="54">
        <f t="shared" si="57"/>
        <v>2935.483870967742</v>
      </c>
      <c r="V159" s="54">
        <v>0</v>
      </c>
      <c r="W159" s="54">
        <f t="shared" si="58"/>
        <v>564.32258064516134</v>
      </c>
      <c r="X159" s="54">
        <f t="shared" si="59"/>
        <v>15236.709677419354</v>
      </c>
      <c r="Y159" s="54">
        <f t="shared" si="60"/>
        <v>8806.4516129032254</v>
      </c>
      <c r="Z159" s="54">
        <f t="shared" si="61"/>
        <v>1056.7741935483871</v>
      </c>
      <c r="AA159" s="54">
        <f t="shared" si="62"/>
        <v>115</v>
      </c>
      <c r="AB159" s="54">
        <f t="shared" si="63"/>
        <v>1171.7741935483871</v>
      </c>
      <c r="AC159" s="55">
        <f t="shared" si="64"/>
        <v>14064.935483870968</v>
      </c>
      <c r="AD159" s="110"/>
    </row>
    <row r="160" spans="1:30" s="111" customFormat="1" ht="40.5" customHeight="1" thickBot="1" x14ac:dyDescent="0.4">
      <c r="A160" s="44">
        <v>154</v>
      </c>
      <c r="B160" s="82" t="s">
        <v>902</v>
      </c>
      <c r="C160" s="45" t="s">
        <v>903</v>
      </c>
      <c r="D160" s="46" t="s">
        <v>904</v>
      </c>
      <c r="E160" s="47" t="s">
        <v>905</v>
      </c>
      <c r="F160" s="46" t="s">
        <v>554</v>
      </c>
      <c r="G160" s="59" t="s">
        <v>906</v>
      </c>
      <c r="H160" s="57" t="s">
        <v>907</v>
      </c>
      <c r="I160" s="50"/>
      <c r="J160" s="51">
        <v>27</v>
      </c>
      <c r="K160" s="51">
        <v>4</v>
      </c>
      <c r="L160" s="92">
        <f t="shared" si="65"/>
        <v>31</v>
      </c>
      <c r="M160" s="50">
        <v>1</v>
      </c>
      <c r="N160" s="47">
        <v>7000</v>
      </c>
      <c r="O160" s="50">
        <v>6994</v>
      </c>
      <c r="P160" s="50">
        <v>3500</v>
      </c>
      <c r="Q160" s="47">
        <f t="shared" si="53"/>
        <v>17494</v>
      </c>
      <c r="R160" s="47">
        <f t="shared" si="54"/>
        <v>10500</v>
      </c>
      <c r="S160" s="54">
        <f t="shared" si="55"/>
        <v>7000</v>
      </c>
      <c r="T160" s="54">
        <f t="shared" si="56"/>
        <v>6994</v>
      </c>
      <c r="U160" s="54">
        <f t="shared" si="57"/>
        <v>3500</v>
      </c>
      <c r="V160" s="54">
        <v>0</v>
      </c>
      <c r="W160" s="54">
        <f t="shared" si="58"/>
        <v>564.32258064516134</v>
      </c>
      <c r="X160" s="54">
        <f t="shared" si="59"/>
        <v>18058.322580645163</v>
      </c>
      <c r="Y160" s="54">
        <f t="shared" si="60"/>
        <v>10500</v>
      </c>
      <c r="Z160" s="54">
        <f t="shared" si="61"/>
        <v>1260</v>
      </c>
      <c r="AA160" s="54">
        <f t="shared" si="62"/>
        <v>136</v>
      </c>
      <c r="AB160" s="54">
        <f t="shared" si="63"/>
        <v>1396</v>
      </c>
      <c r="AC160" s="55">
        <f t="shared" si="64"/>
        <v>16662.322580645163</v>
      </c>
      <c r="AD160" s="110"/>
    </row>
    <row r="161" spans="1:30" s="111" customFormat="1" ht="40.5" customHeight="1" x14ac:dyDescent="0.35">
      <c r="A161" s="30">
        <v>155</v>
      </c>
      <c r="B161" s="82" t="s">
        <v>908</v>
      </c>
      <c r="C161" s="45" t="s">
        <v>909</v>
      </c>
      <c r="D161" s="46" t="s">
        <v>910</v>
      </c>
      <c r="E161" s="47" t="s">
        <v>911</v>
      </c>
      <c r="F161" s="46" t="s">
        <v>554</v>
      </c>
      <c r="G161" s="59" t="s">
        <v>912</v>
      </c>
      <c r="H161" s="57" t="s">
        <v>913</v>
      </c>
      <c r="I161" s="50"/>
      <c r="J161" s="51">
        <v>14</v>
      </c>
      <c r="K161" s="51">
        <v>2</v>
      </c>
      <c r="L161" s="92">
        <f t="shared" si="65"/>
        <v>16</v>
      </c>
      <c r="M161" s="50">
        <v>0</v>
      </c>
      <c r="N161" s="47">
        <v>7000</v>
      </c>
      <c r="O161" s="50">
        <v>6994</v>
      </c>
      <c r="P161" s="50">
        <v>3500</v>
      </c>
      <c r="Q161" s="47">
        <f t="shared" si="53"/>
        <v>17494</v>
      </c>
      <c r="R161" s="47">
        <f t="shared" si="54"/>
        <v>10500</v>
      </c>
      <c r="S161" s="54">
        <f t="shared" si="55"/>
        <v>3612.9032258064517</v>
      </c>
      <c r="T161" s="54">
        <f t="shared" si="56"/>
        <v>3609.8064516129034</v>
      </c>
      <c r="U161" s="54">
        <f t="shared" si="57"/>
        <v>1806.4516129032259</v>
      </c>
      <c r="V161" s="54">
        <v>0</v>
      </c>
      <c r="W161" s="54">
        <f t="shared" si="58"/>
        <v>0</v>
      </c>
      <c r="X161" s="54">
        <f t="shared" si="59"/>
        <v>9029.1612903225814</v>
      </c>
      <c r="Y161" s="54">
        <f t="shared" si="60"/>
        <v>5419.3548387096771</v>
      </c>
      <c r="Z161" s="54">
        <f t="shared" si="61"/>
        <v>650.32258064516122</v>
      </c>
      <c r="AA161" s="54">
        <f t="shared" si="62"/>
        <v>68</v>
      </c>
      <c r="AB161" s="54">
        <f t="shared" si="63"/>
        <v>718.32258064516122</v>
      </c>
      <c r="AC161" s="55">
        <f t="shared" si="64"/>
        <v>8310.8387096774204</v>
      </c>
      <c r="AD161" s="110"/>
    </row>
    <row r="162" spans="1:30" s="111" customFormat="1" ht="40.5" customHeight="1" thickBot="1" x14ac:dyDescent="0.4">
      <c r="A162" s="44">
        <v>156</v>
      </c>
      <c r="B162" s="82" t="s">
        <v>914</v>
      </c>
      <c r="C162" s="45" t="s">
        <v>915</v>
      </c>
      <c r="D162" s="46" t="s">
        <v>916</v>
      </c>
      <c r="E162" s="47" t="s">
        <v>917</v>
      </c>
      <c r="F162" s="46" t="s">
        <v>554</v>
      </c>
      <c r="G162" s="59" t="s">
        <v>918</v>
      </c>
      <c r="H162" s="57" t="s">
        <v>919</v>
      </c>
      <c r="I162" s="50" t="s">
        <v>217</v>
      </c>
      <c r="J162" s="51">
        <v>27</v>
      </c>
      <c r="K162" s="51">
        <v>4</v>
      </c>
      <c r="L162" s="92">
        <f t="shared" si="65"/>
        <v>31</v>
      </c>
      <c r="M162" s="54">
        <v>1</v>
      </c>
      <c r="N162" s="47">
        <v>7000</v>
      </c>
      <c r="O162" s="50">
        <v>6994</v>
      </c>
      <c r="P162" s="50">
        <v>3500</v>
      </c>
      <c r="Q162" s="47">
        <f t="shared" si="53"/>
        <v>17494</v>
      </c>
      <c r="R162" s="47">
        <f t="shared" si="54"/>
        <v>10500</v>
      </c>
      <c r="S162" s="54">
        <f t="shared" si="55"/>
        <v>7000</v>
      </c>
      <c r="T162" s="54">
        <f t="shared" si="56"/>
        <v>6994</v>
      </c>
      <c r="U162" s="54">
        <f t="shared" si="57"/>
        <v>3500</v>
      </c>
      <c r="V162" s="54">
        <v>0</v>
      </c>
      <c r="W162" s="54">
        <f t="shared" si="58"/>
        <v>564.32258064516134</v>
      </c>
      <c r="X162" s="54">
        <f t="shared" si="59"/>
        <v>18058.322580645163</v>
      </c>
      <c r="Y162" s="54">
        <f t="shared" si="60"/>
        <v>10500</v>
      </c>
      <c r="Z162" s="54">
        <f t="shared" si="61"/>
        <v>1260</v>
      </c>
      <c r="AA162" s="54">
        <f t="shared" si="62"/>
        <v>136</v>
      </c>
      <c r="AB162" s="54">
        <f t="shared" si="63"/>
        <v>1396</v>
      </c>
      <c r="AC162" s="55">
        <f t="shared" si="64"/>
        <v>16662.322580645163</v>
      </c>
      <c r="AD162" s="110"/>
    </row>
    <row r="163" spans="1:30" s="111" customFormat="1" ht="40.5" customHeight="1" x14ac:dyDescent="0.35">
      <c r="A163" s="30">
        <v>157</v>
      </c>
      <c r="B163" s="82" t="s">
        <v>920</v>
      </c>
      <c r="C163" s="45" t="s">
        <v>921</v>
      </c>
      <c r="D163" s="46" t="s">
        <v>922</v>
      </c>
      <c r="E163" s="47" t="s">
        <v>923</v>
      </c>
      <c r="F163" s="46" t="s">
        <v>554</v>
      </c>
      <c r="G163" s="59" t="s">
        <v>924</v>
      </c>
      <c r="H163" s="57" t="s">
        <v>53</v>
      </c>
      <c r="I163" s="50" t="s">
        <v>39</v>
      </c>
      <c r="J163" s="51">
        <v>26</v>
      </c>
      <c r="K163" s="51">
        <v>4</v>
      </c>
      <c r="L163" s="92">
        <f t="shared" si="65"/>
        <v>30</v>
      </c>
      <c r="M163" s="50">
        <v>1</v>
      </c>
      <c r="N163" s="47">
        <v>7000</v>
      </c>
      <c r="O163" s="50">
        <v>6994</v>
      </c>
      <c r="P163" s="50">
        <v>3500</v>
      </c>
      <c r="Q163" s="47">
        <f t="shared" si="53"/>
        <v>17494</v>
      </c>
      <c r="R163" s="47">
        <f t="shared" si="54"/>
        <v>10500</v>
      </c>
      <c r="S163" s="54">
        <f t="shared" si="55"/>
        <v>6774.1935483870966</v>
      </c>
      <c r="T163" s="54">
        <f t="shared" si="56"/>
        <v>6768.3870967741941</v>
      </c>
      <c r="U163" s="54">
        <f t="shared" si="57"/>
        <v>3387.0967741935483</v>
      </c>
      <c r="V163" s="54">
        <v>0</v>
      </c>
      <c r="W163" s="54">
        <f t="shared" si="58"/>
        <v>564.32258064516134</v>
      </c>
      <c r="X163" s="54">
        <f t="shared" si="59"/>
        <v>17494.000000000004</v>
      </c>
      <c r="Y163" s="54">
        <f t="shared" si="60"/>
        <v>10161.290322580644</v>
      </c>
      <c r="Z163" s="54">
        <f t="shared" si="61"/>
        <v>1219.3548387096773</v>
      </c>
      <c r="AA163" s="54">
        <f t="shared" si="62"/>
        <v>132</v>
      </c>
      <c r="AB163" s="54">
        <f t="shared" si="63"/>
        <v>1351.3548387096773</v>
      </c>
      <c r="AC163" s="55">
        <f t="shared" si="64"/>
        <v>16142.645161290326</v>
      </c>
      <c r="AD163" s="110"/>
    </row>
    <row r="164" spans="1:30" s="111" customFormat="1" ht="40.5" customHeight="1" thickBot="1" x14ac:dyDescent="0.4">
      <c r="A164" s="44">
        <v>158</v>
      </c>
      <c r="B164" s="45" t="s">
        <v>925</v>
      </c>
      <c r="C164" s="45" t="s">
        <v>926</v>
      </c>
      <c r="D164" s="46" t="s">
        <v>927</v>
      </c>
      <c r="E164" s="47" t="s">
        <v>928</v>
      </c>
      <c r="F164" s="48" t="s">
        <v>554</v>
      </c>
      <c r="G164" s="49" t="s">
        <v>929</v>
      </c>
      <c r="H164" s="57" t="s">
        <v>930</v>
      </c>
      <c r="I164" s="50" t="s">
        <v>931</v>
      </c>
      <c r="J164" s="51">
        <v>27</v>
      </c>
      <c r="K164" s="51">
        <v>4</v>
      </c>
      <c r="L164" s="92">
        <f t="shared" si="65"/>
        <v>31</v>
      </c>
      <c r="M164" s="50">
        <v>1</v>
      </c>
      <c r="N164" s="47">
        <v>7000</v>
      </c>
      <c r="O164" s="50">
        <v>6994</v>
      </c>
      <c r="P164" s="50">
        <v>3500</v>
      </c>
      <c r="Q164" s="47">
        <f>+N164+O164+P164</f>
        <v>17494</v>
      </c>
      <c r="R164" s="47">
        <f>SUM(N164+P164)</f>
        <v>10500</v>
      </c>
      <c r="S164" s="54">
        <f t="shared" si="55"/>
        <v>7000</v>
      </c>
      <c r="T164" s="54">
        <f t="shared" si="56"/>
        <v>6994</v>
      </c>
      <c r="U164" s="54">
        <f t="shared" si="57"/>
        <v>3500</v>
      </c>
      <c r="V164" s="54">
        <v>0</v>
      </c>
      <c r="W164" s="54">
        <f t="shared" si="58"/>
        <v>564.32258064516134</v>
      </c>
      <c r="X164" s="54">
        <f t="shared" si="59"/>
        <v>18058.322580645163</v>
      </c>
      <c r="Y164" s="54">
        <f t="shared" si="60"/>
        <v>10500</v>
      </c>
      <c r="Z164" s="54">
        <f t="shared" si="61"/>
        <v>1260</v>
      </c>
      <c r="AA164" s="54">
        <f t="shared" si="62"/>
        <v>136</v>
      </c>
      <c r="AB164" s="54">
        <f t="shared" si="63"/>
        <v>1396</v>
      </c>
      <c r="AC164" s="55">
        <f t="shared" si="64"/>
        <v>16662.322580645163</v>
      </c>
      <c r="AD164" s="110"/>
    </row>
    <row r="165" spans="1:30" s="111" customFormat="1" ht="40.5" customHeight="1" x14ac:dyDescent="0.35">
      <c r="A165" s="30">
        <v>159</v>
      </c>
      <c r="B165" s="82" t="s">
        <v>932</v>
      </c>
      <c r="C165" s="45" t="s">
        <v>933</v>
      </c>
      <c r="D165" s="46"/>
      <c r="E165" s="47" t="s">
        <v>934</v>
      </c>
      <c r="F165" s="46" t="s">
        <v>554</v>
      </c>
      <c r="G165" s="59" t="s">
        <v>935</v>
      </c>
      <c r="H165" s="57" t="s">
        <v>936</v>
      </c>
      <c r="I165" s="50" t="s">
        <v>238</v>
      </c>
      <c r="J165" s="51">
        <v>26</v>
      </c>
      <c r="K165" s="51">
        <v>5</v>
      </c>
      <c r="L165" s="92">
        <f t="shared" si="65"/>
        <v>31</v>
      </c>
      <c r="M165" s="54">
        <v>1</v>
      </c>
      <c r="N165" s="47">
        <v>7000</v>
      </c>
      <c r="O165" s="50">
        <v>6994</v>
      </c>
      <c r="P165" s="50">
        <v>3500</v>
      </c>
      <c r="Q165" s="47">
        <f t="shared" si="53"/>
        <v>17494</v>
      </c>
      <c r="R165" s="47">
        <f t="shared" si="54"/>
        <v>10500</v>
      </c>
      <c r="S165" s="54">
        <f t="shared" si="55"/>
        <v>7000</v>
      </c>
      <c r="T165" s="54">
        <f t="shared" si="56"/>
        <v>6994</v>
      </c>
      <c r="U165" s="54">
        <f t="shared" si="57"/>
        <v>3500</v>
      </c>
      <c r="V165" s="54">
        <v>0</v>
      </c>
      <c r="W165" s="54">
        <f t="shared" si="58"/>
        <v>564.32258064516134</v>
      </c>
      <c r="X165" s="54">
        <f t="shared" si="59"/>
        <v>18058.322580645163</v>
      </c>
      <c r="Y165" s="54">
        <f t="shared" si="60"/>
        <v>10500</v>
      </c>
      <c r="Z165" s="54">
        <f t="shared" si="61"/>
        <v>1260</v>
      </c>
      <c r="AA165" s="54">
        <f t="shared" si="62"/>
        <v>136</v>
      </c>
      <c r="AB165" s="54">
        <f t="shared" si="63"/>
        <v>1396</v>
      </c>
      <c r="AC165" s="55">
        <f t="shared" si="64"/>
        <v>16662.322580645163</v>
      </c>
      <c r="AD165" s="110"/>
    </row>
    <row r="166" spans="1:30" s="111" customFormat="1" ht="40.5" customHeight="1" thickBot="1" x14ac:dyDescent="0.4">
      <c r="A166" s="44">
        <v>160</v>
      </c>
      <c r="B166" s="82" t="s">
        <v>937</v>
      </c>
      <c r="C166" s="45" t="s">
        <v>938</v>
      </c>
      <c r="D166" s="46"/>
      <c r="E166" s="47" t="s">
        <v>939</v>
      </c>
      <c r="F166" s="46" t="s">
        <v>554</v>
      </c>
      <c r="G166" s="59" t="s">
        <v>940</v>
      </c>
      <c r="H166" s="57" t="s">
        <v>941</v>
      </c>
      <c r="I166" s="50" t="s">
        <v>217</v>
      </c>
      <c r="J166" s="51">
        <v>23</v>
      </c>
      <c r="K166" s="51">
        <v>5</v>
      </c>
      <c r="L166" s="92">
        <f t="shared" si="65"/>
        <v>28</v>
      </c>
      <c r="M166" s="54">
        <v>1</v>
      </c>
      <c r="N166" s="47">
        <v>7000</v>
      </c>
      <c r="O166" s="50">
        <v>6994</v>
      </c>
      <c r="P166" s="50">
        <v>3500</v>
      </c>
      <c r="Q166" s="47">
        <f t="shared" si="53"/>
        <v>17494</v>
      </c>
      <c r="R166" s="47">
        <f t="shared" si="54"/>
        <v>10500</v>
      </c>
      <c r="S166" s="54">
        <f t="shared" si="55"/>
        <v>6322.5806451612907</v>
      </c>
      <c r="T166" s="54">
        <f t="shared" si="56"/>
        <v>6317.1612903225814</v>
      </c>
      <c r="U166" s="54">
        <f t="shared" si="57"/>
        <v>3161.2903225806454</v>
      </c>
      <c r="V166" s="54">
        <v>0</v>
      </c>
      <c r="W166" s="54">
        <f t="shared" si="58"/>
        <v>564.32258064516134</v>
      </c>
      <c r="X166" s="54">
        <f t="shared" si="59"/>
        <v>16365.354838709678</v>
      </c>
      <c r="Y166" s="54">
        <f t="shared" si="60"/>
        <v>9483.8709677419356</v>
      </c>
      <c r="Z166" s="54">
        <f t="shared" si="61"/>
        <v>1138.0645161290322</v>
      </c>
      <c r="AA166" s="54">
        <f t="shared" si="62"/>
        <v>123</v>
      </c>
      <c r="AB166" s="54">
        <f t="shared" si="63"/>
        <v>1261.0645161290322</v>
      </c>
      <c r="AC166" s="55">
        <f t="shared" si="64"/>
        <v>15104.290322580646</v>
      </c>
      <c r="AD166" s="110"/>
    </row>
    <row r="167" spans="1:30" s="111" customFormat="1" ht="40.5" customHeight="1" x14ac:dyDescent="0.35">
      <c r="A167" s="30">
        <v>161</v>
      </c>
      <c r="B167" s="82" t="s">
        <v>942</v>
      </c>
      <c r="C167" s="45" t="s">
        <v>943</v>
      </c>
      <c r="D167" s="46"/>
      <c r="E167" s="47" t="s">
        <v>944</v>
      </c>
      <c r="F167" s="46" t="s">
        <v>554</v>
      </c>
      <c r="G167" s="59" t="s">
        <v>945</v>
      </c>
      <c r="H167" s="57" t="s">
        <v>946</v>
      </c>
      <c r="I167" s="50" t="s">
        <v>47</v>
      </c>
      <c r="J167" s="51">
        <v>27</v>
      </c>
      <c r="K167" s="51">
        <v>4</v>
      </c>
      <c r="L167" s="92">
        <f t="shared" si="65"/>
        <v>31</v>
      </c>
      <c r="M167" s="50">
        <v>0</v>
      </c>
      <c r="N167" s="47">
        <v>7000</v>
      </c>
      <c r="O167" s="50">
        <v>6994</v>
      </c>
      <c r="P167" s="50">
        <v>3500</v>
      </c>
      <c r="Q167" s="47">
        <f t="shared" si="53"/>
        <v>17494</v>
      </c>
      <c r="R167" s="47">
        <f t="shared" si="54"/>
        <v>10500</v>
      </c>
      <c r="S167" s="54">
        <f t="shared" si="55"/>
        <v>7000</v>
      </c>
      <c r="T167" s="54">
        <f t="shared" si="56"/>
        <v>6994</v>
      </c>
      <c r="U167" s="54">
        <f t="shared" si="57"/>
        <v>3500</v>
      </c>
      <c r="V167" s="54">
        <v>0</v>
      </c>
      <c r="W167" s="54">
        <f t="shared" si="58"/>
        <v>0</v>
      </c>
      <c r="X167" s="54">
        <f t="shared" si="59"/>
        <v>17494</v>
      </c>
      <c r="Y167" s="54">
        <f t="shared" si="60"/>
        <v>10500</v>
      </c>
      <c r="Z167" s="54">
        <f t="shared" si="61"/>
        <v>1260</v>
      </c>
      <c r="AA167" s="54">
        <f t="shared" si="62"/>
        <v>132</v>
      </c>
      <c r="AB167" s="54">
        <f t="shared" si="63"/>
        <v>1392</v>
      </c>
      <c r="AC167" s="55">
        <f t="shared" si="64"/>
        <v>16102</v>
      </c>
      <c r="AD167" s="110"/>
    </row>
    <row r="168" spans="1:30" s="111" customFormat="1" ht="40.5" customHeight="1" thickBot="1" x14ac:dyDescent="0.4">
      <c r="A168" s="44">
        <v>162</v>
      </c>
      <c r="B168" s="82" t="s">
        <v>947</v>
      </c>
      <c r="C168" s="45" t="s">
        <v>948</v>
      </c>
      <c r="D168" s="46"/>
      <c r="E168" s="46" t="s">
        <v>949</v>
      </c>
      <c r="F168" s="46" t="s">
        <v>554</v>
      </c>
      <c r="G168" s="59" t="s">
        <v>950</v>
      </c>
      <c r="H168" s="57" t="s">
        <v>951</v>
      </c>
      <c r="I168" s="50" t="s">
        <v>850</v>
      </c>
      <c r="J168" s="51">
        <v>21</v>
      </c>
      <c r="K168" s="51">
        <v>4</v>
      </c>
      <c r="L168" s="92">
        <f t="shared" si="65"/>
        <v>25</v>
      </c>
      <c r="M168" s="54">
        <v>0</v>
      </c>
      <c r="N168" s="47">
        <v>7000</v>
      </c>
      <c r="O168" s="50">
        <v>6994</v>
      </c>
      <c r="P168" s="50">
        <v>3500</v>
      </c>
      <c r="Q168" s="47">
        <f t="shared" si="53"/>
        <v>17494</v>
      </c>
      <c r="R168" s="47">
        <f t="shared" si="54"/>
        <v>10500</v>
      </c>
      <c r="S168" s="54">
        <f t="shared" si="55"/>
        <v>5645.1612903225805</v>
      </c>
      <c r="T168" s="54">
        <f t="shared" si="56"/>
        <v>5640.3225806451619</v>
      </c>
      <c r="U168" s="54">
        <f t="shared" si="57"/>
        <v>2822.5806451612902</v>
      </c>
      <c r="V168" s="54">
        <v>0</v>
      </c>
      <c r="W168" s="54">
        <f t="shared" si="58"/>
        <v>0</v>
      </c>
      <c r="X168" s="54">
        <f t="shared" si="59"/>
        <v>14108.064516129032</v>
      </c>
      <c r="Y168" s="54">
        <f t="shared" si="60"/>
        <v>8467.7419354838712</v>
      </c>
      <c r="Z168" s="54">
        <f t="shared" si="61"/>
        <v>1016.1290322580645</v>
      </c>
      <c r="AA168" s="54">
        <f t="shared" si="62"/>
        <v>106</v>
      </c>
      <c r="AB168" s="54">
        <f t="shared" si="63"/>
        <v>1122.1290322580644</v>
      </c>
      <c r="AC168" s="55">
        <f t="shared" si="64"/>
        <v>12985.935483870968</v>
      </c>
      <c r="AD168" s="110"/>
    </row>
    <row r="169" spans="1:30" s="111" customFormat="1" ht="40.5" customHeight="1" x14ac:dyDescent="0.35">
      <c r="A169" s="30">
        <v>163</v>
      </c>
      <c r="B169" s="82" t="s">
        <v>952</v>
      </c>
      <c r="C169" s="45" t="s">
        <v>953</v>
      </c>
      <c r="D169" s="46"/>
      <c r="E169" s="46" t="s">
        <v>954</v>
      </c>
      <c r="F169" s="46" t="s">
        <v>554</v>
      </c>
      <c r="G169" s="59" t="s">
        <v>955</v>
      </c>
      <c r="H169" s="57" t="s">
        <v>46</v>
      </c>
      <c r="I169" s="50" t="s">
        <v>47</v>
      </c>
      <c r="J169" s="51">
        <v>10</v>
      </c>
      <c r="K169" s="51">
        <v>2</v>
      </c>
      <c r="L169" s="92">
        <f t="shared" si="65"/>
        <v>12</v>
      </c>
      <c r="M169" s="54">
        <v>0</v>
      </c>
      <c r="N169" s="47">
        <v>7000</v>
      </c>
      <c r="O169" s="50">
        <v>6994</v>
      </c>
      <c r="P169" s="50">
        <v>3500</v>
      </c>
      <c r="Q169" s="47">
        <f t="shared" si="53"/>
        <v>17494</v>
      </c>
      <c r="R169" s="47">
        <f t="shared" si="54"/>
        <v>10500</v>
      </c>
      <c r="S169" s="54">
        <f t="shared" si="55"/>
        <v>2709.677419354839</v>
      </c>
      <c r="T169" s="54">
        <f t="shared" si="56"/>
        <v>2707.3548387096776</v>
      </c>
      <c r="U169" s="54">
        <f t="shared" si="57"/>
        <v>1354.8387096774195</v>
      </c>
      <c r="V169" s="54">
        <v>0</v>
      </c>
      <c r="W169" s="54">
        <f t="shared" si="58"/>
        <v>0</v>
      </c>
      <c r="X169" s="54">
        <f t="shared" si="59"/>
        <v>6771.8709677419365</v>
      </c>
      <c r="Y169" s="54">
        <f t="shared" si="60"/>
        <v>4064.5161290322576</v>
      </c>
      <c r="Z169" s="54">
        <f t="shared" si="61"/>
        <v>487.74193548387092</v>
      </c>
      <c r="AA169" s="54">
        <f t="shared" si="62"/>
        <v>51</v>
      </c>
      <c r="AB169" s="54">
        <f t="shared" si="63"/>
        <v>538.74193548387098</v>
      </c>
      <c r="AC169" s="55">
        <f t="shared" si="64"/>
        <v>6233.1290322580653</v>
      </c>
      <c r="AD169" s="110"/>
    </row>
    <row r="170" spans="1:30" s="111" customFormat="1" ht="40.5" customHeight="1" thickBot="1" x14ac:dyDescent="0.4">
      <c r="A170" s="44">
        <v>164</v>
      </c>
      <c r="B170" s="82" t="s">
        <v>956</v>
      </c>
      <c r="C170" s="45" t="s">
        <v>957</v>
      </c>
      <c r="D170" s="46"/>
      <c r="E170" s="46" t="s">
        <v>958</v>
      </c>
      <c r="F170" s="46" t="s">
        <v>554</v>
      </c>
      <c r="G170" s="59" t="s">
        <v>959</v>
      </c>
      <c r="H170" s="57" t="s">
        <v>960</v>
      </c>
      <c r="I170" s="50" t="s">
        <v>850</v>
      </c>
      <c r="J170" s="51">
        <v>26</v>
      </c>
      <c r="K170" s="51">
        <v>4</v>
      </c>
      <c r="L170" s="92">
        <f t="shared" si="65"/>
        <v>30</v>
      </c>
      <c r="M170" s="54">
        <v>1</v>
      </c>
      <c r="N170" s="47">
        <v>7000</v>
      </c>
      <c r="O170" s="50">
        <v>6994</v>
      </c>
      <c r="P170" s="50">
        <v>3500</v>
      </c>
      <c r="Q170" s="47">
        <f t="shared" si="53"/>
        <v>17494</v>
      </c>
      <c r="R170" s="47">
        <f t="shared" si="54"/>
        <v>10500</v>
      </c>
      <c r="S170" s="54">
        <f t="shared" si="55"/>
        <v>6774.1935483870966</v>
      </c>
      <c r="T170" s="54">
        <f t="shared" si="56"/>
        <v>6768.3870967741941</v>
      </c>
      <c r="U170" s="54">
        <f t="shared" si="57"/>
        <v>3387.0967741935483</v>
      </c>
      <c r="V170" s="54">
        <v>0</v>
      </c>
      <c r="W170" s="54">
        <f t="shared" si="58"/>
        <v>564.32258064516134</v>
      </c>
      <c r="X170" s="54">
        <f t="shared" si="59"/>
        <v>17494.000000000004</v>
      </c>
      <c r="Y170" s="54">
        <f t="shared" si="60"/>
        <v>10161.290322580644</v>
      </c>
      <c r="Z170" s="54">
        <f t="shared" si="61"/>
        <v>1219.3548387096773</v>
      </c>
      <c r="AA170" s="54">
        <f t="shared" si="62"/>
        <v>132</v>
      </c>
      <c r="AB170" s="54">
        <f t="shared" si="63"/>
        <v>1351.3548387096773</v>
      </c>
      <c r="AC170" s="55">
        <f t="shared" si="64"/>
        <v>16142.645161290326</v>
      </c>
      <c r="AD170" s="110"/>
    </row>
    <row r="171" spans="1:30" s="111" customFormat="1" ht="40.5" customHeight="1" x14ac:dyDescent="0.35">
      <c r="A171" s="30">
        <v>165</v>
      </c>
      <c r="B171" s="82" t="s">
        <v>961</v>
      </c>
      <c r="C171" s="45" t="s">
        <v>962</v>
      </c>
      <c r="D171" s="46"/>
      <c r="E171" s="46" t="s">
        <v>963</v>
      </c>
      <c r="F171" s="46" t="s">
        <v>554</v>
      </c>
      <c r="G171" s="59" t="s">
        <v>964</v>
      </c>
      <c r="H171" s="57" t="s">
        <v>227</v>
      </c>
      <c r="I171" s="50" t="s">
        <v>47</v>
      </c>
      <c r="J171" s="51">
        <v>27</v>
      </c>
      <c r="K171" s="51">
        <v>4</v>
      </c>
      <c r="L171" s="92">
        <f t="shared" si="65"/>
        <v>31</v>
      </c>
      <c r="M171" s="54">
        <v>1</v>
      </c>
      <c r="N171" s="47">
        <v>7000</v>
      </c>
      <c r="O171" s="50">
        <v>6994</v>
      </c>
      <c r="P171" s="50">
        <v>3500</v>
      </c>
      <c r="Q171" s="47">
        <f t="shared" si="53"/>
        <v>17494</v>
      </c>
      <c r="R171" s="47">
        <f t="shared" si="54"/>
        <v>10500</v>
      </c>
      <c r="S171" s="54">
        <f t="shared" si="55"/>
        <v>7000</v>
      </c>
      <c r="T171" s="54">
        <f t="shared" si="56"/>
        <v>6994</v>
      </c>
      <c r="U171" s="54">
        <f t="shared" si="57"/>
        <v>3500</v>
      </c>
      <c r="V171" s="54">
        <v>0</v>
      </c>
      <c r="W171" s="54">
        <f t="shared" si="58"/>
        <v>564.32258064516134</v>
      </c>
      <c r="X171" s="54">
        <f t="shared" si="59"/>
        <v>18058.322580645163</v>
      </c>
      <c r="Y171" s="54">
        <f t="shared" si="60"/>
        <v>10500</v>
      </c>
      <c r="Z171" s="54">
        <f t="shared" si="61"/>
        <v>1260</v>
      </c>
      <c r="AA171" s="54">
        <f t="shared" si="62"/>
        <v>136</v>
      </c>
      <c r="AB171" s="54">
        <f t="shared" si="63"/>
        <v>1396</v>
      </c>
      <c r="AC171" s="55">
        <f t="shared" si="64"/>
        <v>16662.322580645163</v>
      </c>
      <c r="AD171" s="110"/>
    </row>
    <row r="172" spans="1:30" s="111" customFormat="1" ht="40.5" customHeight="1" thickBot="1" x14ac:dyDescent="0.4">
      <c r="A172" s="44">
        <v>166</v>
      </c>
      <c r="B172" s="85" t="s">
        <v>965</v>
      </c>
      <c r="C172" s="86" t="s">
        <v>966</v>
      </c>
      <c r="D172" s="113"/>
      <c r="E172" s="113" t="s">
        <v>967</v>
      </c>
      <c r="F172" s="113" t="s">
        <v>554</v>
      </c>
      <c r="G172" s="87" t="s">
        <v>968</v>
      </c>
      <c r="H172" s="74" t="s">
        <v>969</v>
      </c>
      <c r="I172" s="77" t="s">
        <v>210</v>
      </c>
      <c r="J172" s="76">
        <v>26</v>
      </c>
      <c r="K172" s="76">
        <v>5</v>
      </c>
      <c r="L172" s="99">
        <f t="shared" si="65"/>
        <v>31</v>
      </c>
      <c r="M172" s="88">
        <v>1</v>
      </c>
      <c r="N172" s="78">
        <v>7000</v>
      </c>
      <c r="O172" s="77">
        <v>6994</v>
      </c>
      <c r="P172" s="77">
        <v>3500</v>
      </c>
      <c r="Q172" s="78">
        <f t="shared" si="53"/>
        <v>17494</v>
      </c>
      <c r="R172" s="78">
        <f t="shared" si="54"/>
        <v>10500</v>
      </c>
      <c r="S172" s="88">
        <f t="shared" si="55"/>
        <v>7000</v>
      </c>
      <c r="T172" s="88">
        <f t="shared" si="56"/>
        <v>6994</v>
      </c>
      <c r="U172" s="88">
        <f t="shared" si="57"/>
        <v>3500</v>
      </c>
      <c r="V172" s="88">
        <v>0</v>
      </c>
      <c r="W172" s="88">
        <f t="shared" si="58"/>
        <v>564.32258064516134</v>
      </c>
      <c r="X172" s="88">
        <f t="shared" si="59"/>
        <v>18058.322580645163</v>
      </c>
      <c r="Y172" s="88">
        <f t="shared" si="60"/>
        <v>10500</v>
      </c>
      <c r="Z172" s="88">
        <f t="shared" si="61"/>
        <v>1260</v>
      </c>
      <c r="AA172" s="88">
        <f t="shared" si="62"/>
        <v>136</v>
      </c>
      <c r="AB172" s="88">
        <f t="shared" si="63"/>
        <v>1396</v>
      </c>
      <c r="AC172" s="89">
        <f t="shared" si="64"/>
        <v>16662.322580645163</v>
      </c>
      <c r="AD172" s="110"/>
    </row>
    <row r="173" spans="1:30" s="111" customFormat="1" ht="40.5" customHeight="1" x14ac:dyDescent="0.35">
      <c r="A173" s="30">
        <v>167</v>
      </c>
      <c r="B173" s="79" t="s">
        <v>970</v>
      </c>
      <c r="C173" s="80" t="s">
        <v>971</v>
      </c>
      <c r="D173" s="114"/>
      <c r="E173" s="114" t="s">
        <v>972</v>
      </c>
      <c r="F173" s="114" t="s">
        <v>554</v>
      </c>
      <c r="G173" s="115" t="s">
        <v>973</v>
      </c>
      <c r="H173" s="35" t="s">
        <v>653</v>
      </c>
      <c r="I173" s="36" t="s">
        <v>47</v>
      </c>
      <c r="J173" s="37">
        <v>26</v>
      </c>
      <c r="K173" s="37">
        <v>5</v>
      </c>
      <c r="L173" s="90">
        <f>J173+K173</f>
        <v>31</v>
      </c>
      <c r="M173" s="41">
        <v>1</v>
      </c>
      <c r="N173" s="32">
        <v>7000</v>
      </c>
      <c r="O173" s="36">
        <v>6994</v>
      </c>
      <c r="P173" s="36">
        <v>3500</v>
      </c>
      <c r="Q173" s="32">
        <f t="shared" si="53"/>
        <v>17494</v>
      </c>
      <c r="R173" s="32">
        <f t="shared" si="54"/>
        <v>10500</v>
      </c>
      <c r="S173" s="41">
        <f>N173/31*L173</f>
        <v>7000</v>
      </c>
      <c r="T173" s="41">
        <f>O173/31*L173</f>
        <v>6994</v>
      </c>
      <c r="U173" s="41">
        <f>P173/31*L173</f>
        <v>3500</v>
      </c>
      <c r="V173" s="41">
        <v>0</v>
      </c>
      <c r="W173" s="41">
        <f>Q173/31*M173</f>
        <v>564.32258064516134</v>
      </c>
      <c r="X173" s="41">
        <f t="shared" si="59"/>
        <v>18058.322580645163</v>
      </c>
      <c r="Y173" s="41">
        <f>R173/31*L173</f>
        <v>10500</v>
      </c>
      <c r="Z173" s="41">
        <f t="shared" si="61"/>
        <v>1260</v>
      </c>
      <c r="AA173" s="41">
        <f t="shared" si="62"/>
        <v>136</v>
      </c>
      <c r="AB173" s="41">
        <f t="shared" si="63"/>
        <v>1396</v>
      </c>
      <c r="AC173" s="42">
        <f t="shared" si="64"/>
        <v>16662.322580645163</v>
      </c>
      <c r="AD173" s="110"/>
    </row>
    <row r="174" spans="1:30" s="111" customFormat="1" ht="40.5" customHeight="1" thickBot="1" x14ac:dyDescent="0.4">
      <c r="A174" s="44">
        <v>168</v>
      </c>
      <c r="B174" s="82" t="s">
        <v>385</v>
      </c>
      <c r="C174" s="45" t="s">
        <v>974</v>
      </c>
      <c r="D174" s="46"/>
      <c r="E174" s="46" t="s">
        <v>975</v>
      </c>
      <c r="F174" s="46" t="s">
        <v>554</v>
      </c>
      <c r="G174" s="59" t="s">
        <v>976</v>
      </c>
      <c r="H174" s="57" t="s">
        <v>977</v>
      </c>
      <c r="I174" s="50" t="s">
        <v>72</v>
      </c>
      <c r="J174" s="51">
        <v>26</v>
      </c>
      <c r="K174" s="51">
        <v>5</v>
      </c>
      <c r="L174" s="92">
        <f>J174+K174</f>
        <v>31</v>
      </c>
      <c r="M174" s="54">
        <v>1</v>
      </c>
      <c r="N174" s="47">
        <v>7000</v>
      </c>
      <c r="O174" s="50">
        <v>6994</v>
      </c>
      <c r="P174" s="50">
        <v>3500</v>
      </c>
      <c r="Q174" s="47">
        <f t="shared" si="53"/>
        <v>17494</v>
      </c>
      <c r="R174" s="47">
        <f t="shared" si="54"/>
        <v>10500</v>
      </c>
      <c r="S174" s="54">
        <f>N174/31*L174</f>
        <v>7000</v>
      </c>
      <c r="T174" s="54">
        <f>O174/31*L174</f>
        <v>6994</v>
      </c>
      <c r="U174" s="54">
        <f>P174/31*L174</f>
        <v>3500</v>
      </c>
      <c r="V174" s="54">
        <v>0</v>
      </c>
      <c r="W174" s="54">
        <f>Q174/31*M174</f>
        <v>564.32258064516134</v>
      </c>
      <c r="X174" s="54">
        <f t="shared" si="59"/>
        <v>18058.322580645163</v>
      </c>
      <c r="Y174" s="54">
        <f>R174/31*L174</f>
        <v>10500</v>
      </c>
      <c r="Z174" s="54">
        <f t="shared" si="61"/>
        <v>1260</v>
      </c>
      <c r="AA174" s="54">
        <f t="shared" si="62"/>
        <v>136</v>
      </c>
      <c r="AB174" s="54">
        <f t="shared" si="63"/>
        <v>1396</v>
      </c>
      <c r="AC174" s="55">
        <f t="shared" si="64"/>
        <v>16662.322580645163</v>
      </c>
      <c r="AD174" s="110"/>
    </row>
    <row r="175" spans="1:30" s="111" customFormat="1" ht="40.5" customHeight="1" x14ac:dyDescent="0.35">
      <c r="A175" s="30">
        <v>169</v>
      </c>
      <c r="B175" s="82" t="s">
        <v>978</v>
      </c>
      <c r="C175" s="45" t="s">
        <v>979</v>
      </c>
      <c r="D175" s="46"/>
      <c r="E175" s="46" t="s">
        <v>980</v>
      </c>
      <c r="F175" s="46" t="s">
        <v>554</v>
      </c>
      <c r="G175" s="59" t="s">
        <v>981</v>
      </c>
      <c r="H175" s="57" t="s">
        <v>982</v>
      </c>
      <c r="I175" s="50" t="s">
        <v>47</v>
      </c>
      <c r="J175" s="51">
        <v>26</v>
      </c>
      <c r="K175" s="51">
        <v>5</v>
      </c>
      <c r="L175" s="92">
        <f t="shared" ref="L175:L201" si="66">J175+K175</f>
        <v>31</v>
      </c>
      <c r="M175" s="54">
        <v>1</v>
      </c>
      <c r="N175" s="47">
        <v>7000</v>
      </c>
      <c r="O175" s="50">
        <v>6994</v>
      </c>
      <c r="P175" s="50">
        <v>3500</v>
      </c>
      <c r="Q175" s="47">
        <f t="shared" si="53"/>
        <v>17494</v>
      </c>
      <c r="R175" s="47">
        <f t="shared" si="54"/>
        <v>10500</v>
      </c>
      <c r="S175" s="54">
        <f t="shared" ref="S175:S201" si="67">N175/31*L175</f>
        <v>7000</v>
      </c>
      <c r="T175" s="54">
        <f t="shared" ref="T175:T201" si="68">O175/31*L175</f>
        <v>6994</v>
      </c>
      <c r="U175" s="54">
        <f t="shared" ref="U175:U201" si="69">P175/31*L175</f>
        <v>3500</v>
      </c>
      <c r="V175" s="54">
        <v>0</v>
      </c>
      <c r="W175" s="54">
        <f t="shared" ref="W175:W201" si="70">Q175/31*M175</f>
        <v>564.32258064516134</v>
      </c>
      <c r="X175" s="54">
        <f t="shared" si="59"/>
        <v>18058.322580645163</v>
      </c>
      <c r="Y175" s="54">
        <f t="shared" ref="Y175:Y201" si="71">R175/31*L175</f>
        <v>10500</v>
      </c>
      <c r="Z175" s="54">
        <f t="shared" si="61"/>
        <v>1260</v>
      </c>
      <c r="AA175" s="54">
        <f t="shared" si="62"/>
        <v>136</v>
      </c>
      <c r="AB175" s="54">
        <f t="shared" si="63"/>
        <v>1396</v>
      </c>
      <c r="AC175" s="55">
        <f t="shared" si="64"/>
        <v>16662.322580645163</v>
      </c>
      <c r="AD175" s="110"/>
    </row>
    <row r="176" spans="1:30" s="111" customFormat="1" ht="40.5" customHeight="1" thickBot="1" x14ac:dyDescent="0.4">
      <c r="A176" s="44">
        <v>170</v>
      </c>
      <c r="B176" s="82" t="s">
        <v>983</v>
      </c>
      <c r="C176" s="45" t="s">
        <v>984</v>
      </c>
      <c r="D176" s="46"/>
      <c r="E176" s="46" t="s">
        <v>985</v>
      </c>
      <c r="F176" s="46" t="s">
        <v>554</v>
      </c>
      <c r="G176" s="59" t="s">
        <v>986</v>
      </c>
      <c r="H176" s="57" t="s">
        <v>987</v>
      </c>
      <c r="I176" s="50" t="s">
        <v>988</v>
      </c>
      <c r="J176" s="51">
        <v>23</v>
      </c>
      <c r="K176" s="51">
        <v>4</v>
      </c>
      <c r="L176" s="92">
        <f t="shared" si="66"/>
        <v>27</v>
      </c>
      <c r="M176" s="54">
        <v>1</v>
      </c>
      <c r="N176" s="47">
        <v>7000</v>
      </c>
      <c r="O176" s="50">
        <v>6994</v>
      </c>
      <c r="P176" s="50">
        <v>3500</v>
      </c>
      <c r="Q176" s="47">
        <f t="shared" si="53"/>
        <v>17494</v>
      </c>
      <c r="R176" s="47">
        <f t="shared" si="54"/>
        <v>10500</v>
      </c>
      <c r="S176" s="54">
        <f t="shared" si="67"/>
        <v>6096.7741935483873</v>
      </c>
      <c r="T176" s="54">
        <f t="shared" si="68"/>
        <v>6091.5483870967746</v>
      </c>
      <c r="U176" s="54">
        <f t="shared" si="69"/>
        <v>3048.3870967741937</v>
      </c>
      <c r="V176" s="54">
        <v>0</v>
      </c>
      <c r="W176" s="54">
        <f t="shared" si="70"/>
        <v>564.32258064516134</v>
      </c>
      <c r="X176" s="54">
        <f t="shared" si="59"/>
        <v>15801.032258064517</v>
      </c>
      <c r="Y176" s="54">
        <f t="shared" si="71"/>
        <v>9145.1612903225796</v>
      </c>
      <c r="Z176" s="54">
        <f t="shared" si="61"/>
        <v>1097.4193548387095</v>
      </c>
      <c r="AA176" s="54">
        <f t="shared" si="62"/>
        <v>119</v>
      </c>
      <c r="AB176" s="54">
        <f t="shared" si="63"/>
        <v>1216.4193548387095</v>
      </c>
      <c r="AC176" s="55">
        <f t="shared" si="64"/>
        <v>14584.612903225807</v>
      </c>
      <c r="AD176" s="110"/>
    </row>
    <row r="177" spans="1:30" s="111" customFormat="1" ht="40.5" customHeight="1" x14ac:dyDescent="0.35">
      <c r="A177" s="30">
        <v>171</v>
      </c>
      <c r="B177" s="82" t="s">
        <v>989</v>
      </c>
      <c r="C177" s="45" t="s">
        <v>984</v>
      </c>
      <c r="D177" s="46"/>
      <c r="E177" s="46" t="s">
        <v>990</v>
      </c>
      <c r="F177" s="46" t="s">
        <v>554</v>
      </c>
      <c r="G177" s="59" t="s">
        <v>991</v>
      </c>
      <c r="H177" s="57" t="s">
        <v>992</v>
      </c>
      <c r="I177" s="50" t="s">
        <v>47</v>
      </c>
      <c r="J177" s="51">
        <v>11</v>
      </c>
      <c r="K177" s="51">
        <v>1</v>
      </c>
      <c r="L177" s="92">
        <f t="shared" si="66"/>
        <v>12</v>
      </c>
      <c r="M177" s="54">
        <v>1</v>
      </c>
      <c r="N177" s="47">
        <v>7000</v>
      </c>
      <c r="O177" s="50">
        <v>6994</v>
      </c>
      <c r="P177" s="50">
        <v>3500</v>
      </c>
      <c r="Q177" s="47">
        <f t="shared" si="53"/>
        <v>17494</v>
      </c>
      <c r="R177" s="47">
        <f t="shared" si="54"/>
        <v>10500</v>
      </c>
      <c r="S177" s="54">
        <f t="shared" si="67"/>
        <v>2709.677419354839</v>
      </c>
      <c r="T177" s="54">
        <f t="shared" si="68"/>
        <v>2707.3548387096776</v>
      </c>
      <c r="U177" s="54">
        <f t="shared" si="69"/>
        <v>1354.8387096774195</v>
      </c>
      <c r="V177" s="54">
        <v>0</v>
      </c>
      <c r="W177" s="54">
        <f t="shared" si="70"/>
        <v>564.32258064516134</v>
      </c>
      <c r="X177" s="54">
        <f t="shared" si="59"/>
        <v>7336.1935483870975</v>
      </c>
      <c r="Y177" s="54">
        <f t="shared" si="71"/>
        <v>4064.5161290322576</v>
      </c>
      <c r="Z177" s="54">
        <f t="shared" si="61"/>
        <v>487.74193548387092</v>
      </c>
      <c r="AA177" s="54">
        <f t="shared" si="62"/>
        <v>56</v>
      </c>
      <c r="AB177" s="54">
        <f t="shared" si="63"/>
        <v>543.74193548387098</v>
      </c>
      <c r="AC177" s="55">
        <f t="shared" si="64"/>
        <v>6792.4516129032263</v>
      </c>
      <c r="AD177" s="110"/>
    </row>
    <row r="178" spans="1:30" s="111" customFormat="1" ht="40.5" customHeight="1" thickBot="1" x14ac:dyDescent="0.4">
      <c r="A178" s="44">
        <v>172</v>
      </c>
      <c r="B178" s="82" t="s">
        <v>993</v>
      </c>
      <c r="C178" s="45" t="s">
        <v>994</v>
      </c>
      <c r="D178" s="46"/>
      <c r="E178" s="46" t="s">
        <v>995</v>
      </c>
      <c r="F178" s="46" t="s">
        <v>554</v>
      </c>
      <c r="G178" s="59" t="s">
        <v>996</v>
      </c>
      <c r="H178" s="57" t="s">
        <v>997</v>
      </c>
      <c r="I178" s="50" t="s">
        <v>210</v>
      </c>
      <c r="J178" s="51">
        <v>25</v>
      </c>
      <c r="K178" s="51">
        <v>4</v>
      </c>
      <c r="L178" s="92">
        <f t="shared" si="66"/>
        <v>29</v>
      </c>
      <c r="M178" s="54">
        <v>1</v>
      </c>
      <c r="N178" s="47">
        <v>7000</v>
      </c>
      <c r="O178" s="50">
        <v>6994</v>
      </c>
      <c r="P178" s="50">
        <v>3500</v>
      </c>
      <c r="Q178" s="47">
        <f t="shared" si="53"/>
        <v>17494</v>
      </c>
      <c r="R178" s="47">
        <f t="shared" si="54"/>
        <v>10500</v>
      </c>
      <c r="S178" s="54">
        <f t="shared" si="67"/>
        <v>6548.3870967741941</v>
      </c>
      <c r="T178" s="54">
        <f t="shared" si="68"/>
        <v>6542.7741935483873</v>
      </c>
      <c r="U178" s="54">
        <f t="shared" si="69"/>
        <v>3274.1935483870971</v>
      </c>
      <c r="V178" s="54">
        <v>0</v>
      </c>
      <c r="W178" s="54">
        <f t="shared" si="70"/>
        <v>564.32258064516134</v>
      </c>
      <c r="X178" s="54">
        <f t="shared" si="59"/>
        <v>16929.677419354841</v>
      </c>
      <c r="Y178" s="54">
        <f t="shared" si="71"/>
        <v>9822.5806451612898</v>
      </c>
      <c r="Z178" s="54">
        <f t="shared" si="61"/>
        <v>1178.7096774193549</v>
      </c>
      <c r="AA178" s="54">
        <f t="shared" si="62"/>
        <v>127</v>
      </c>
      <c r="AB178" s="54">
        <f t="shared" si="63"/>
        <v>1305.7096774193549</v>
      </c>
      <c r="AC178" s="55">
        <f t="shared" si="64"/>
        <v>15623.967741935487</v>
      </c>
      <c r="AD178" s="110"/>
    </row>
    <row r="179" spans="1:30" s="111" customFormat="1" ht="40.5" customHeight="1" x14ac:dyDescent="0.35">
      <c r="A179" s="30">
        <v>173</v>
      </c>
      <c r="B179" s="82" t="s">
        <v>998</v>
      </c>
      <c r="C179" s="45" t="s">
        <v>999</v>
      </c>
      <c r="D179" s="46"/>
      <c r="E179" s="46" t="s">
        <v>1000</v>
      </c>
      <c r="F179" s="46" t="s">
        <v>554</v>
      </c>
      <c r="G179" s="59" t="s">
        <v>1001</v>
      </c>
      <c r="H179" s="57" t="s">
        <v>1002</v>
      </c>
      <c r="I179" s="50" t="s">
        <v>47</v>
      </c>
      <c r="J179" s="51">
        <v>26</v>
      </c>
      <c r="K179" s="51">
        <v>5</v>
      </c>
      <c r="L179" s="92">
        <f t="shared" si="66"/>
        <v>31</v>
      </c>
      <c r="M179" s="54">
        <v>1</v>
      </c>
      <c r="N179" s="47">
        <v>7000</v>
      </c>
      <c r="O179" s="50">
        <v>6994</v>
      </c>
      <c r="P179" s="50">
        <v>3500</v>
      </c>
      <c r="Q179" s="47">
        <f t="shared" si="53"/>
        <v>17494</v>
      </c>
      <c r="R179" s="47">
        <f t="shared" si="54"/>
        <v>10500</v>
      </c>
      <c r="S179" s="54">
        <f t="shared" si="67"/>
        <v>7000</v>
      </c>
      <c r="T179" s="54">
        <f t="shared" si="68"/>
        <v>6994</v>
      </c>
      <c r="U179" s="54">
        <f t="shared" si="69"/>
        <v>3500</v>
      </c>
      <c r="V179" s="54">
        <v>0</v>
      </c>
      <c r="W179" s="54">
        <f t="shared" si="70"/>
        <v>564.32258064516134</v>
      </c>
      <c r="X179" s="54">
        <f t="shared" si="59"/>
        <v>18058.322580645163</v>
      </c>
      <c r="Y179" s="54">
        <f t="shared" si="71"/>
        <v>10500</v>
      </c>
      <c r="Z179" s="54">
        <f t="shared" si="61"/>
        <v>1260</v>
      </c>
      <c r="AA179" s="54">
        <f t="shared" si="62"/>
        <v>136</v>
      </c>
      <c r="AB179" s="54">
        <f t="shared" si="63"/>
        <v>1396</v>
      </c>
      <c r="AC179" s="55">
        <f t="shared" si="64"/>
        <v>16662.322580645163</v>
      </c>
      <c r="AD179" s="110"/>
    </row>
    <row r="180" spans="1:30" s="111" customFormat="1" ht="40.5" customHeight="1" thickBot="1" x14ac:dyDescent="0.4">
      <c r="A180" s="44">
        <v>174</v>
      </c>
      <c r="B180" s="82" t="s">
        <v>1003</v>
      </c>
      <c r="C180" s="45" t="s">
        <v>1004</v>
      </c>
      <c r="D180" s="46"/>
      <c r="E180" s="46" t="s">
        <v>1005</v>
      </c>
      <c r="F180" s="46" t="s">
        <v>554</v>
      </c>
      <c r="G180" s="59" t="s">
        <v>1006</v>
      </c>
      <c r="H180" s="59" t="s">
        <v>1007</v>
      </c>
      <c r="I180" s="50" t="s">
        <v>1008</v>
      </c>
      <c r="J180" s="51">
        <v>21</v>
      </c>
      <c r="K180" s="51">
        <v>4</v>
      </c>
      <c r="L180" s="92">
        <f t="shared" si="66"/>
        <v>25</v>
      </c>
      <c r="M180" s="54">
        <v>0</v>
      </c>
      <c r="N180" s="47">
        <v>7000</v>
      </c>
      <c r="O180" s="50">
        <v>6994</v>
      </c>
      <c r="P180" s="50">
        <v>3500</v>
      </c>
      <c r="Q180" s="47">
        <f t="shared" si="53"/>
        <v>17494</v>
      </c>
      <c r="R180" s="47">
        <f t="shared" si="54"/>
        <v>10500</v>
      </c>
      <c r="S180" s="54">
        <f t="shared" si="67"/>
        <v>5645.1612903225805</v>
      </c>
      <c r="T180" s="54">
        <f t="shared" si="68"/>
        <v>5640.3225806451619</v>
      </c>
      <c r="U180" s="54">
        <f t="shared" si="69"/>
        <v>2822.5806451612902</v>
      </c>
      <c r="V180" s="54">
        <v>0</v>
      </c>
      <c r="W180" s="54">
        <f t="shared" si="70"/>
        <v>0</v>
      </c>
      <c r="X180" s="54">
        <f t="shared" si="59"/>
        <v>14108.064516129032</v>
      </c>
      <c r="Y180" s="54">
        <f t="shared" si="71"/>
        <v>8467.7419354838712</v>
      </c>
      <c r="Z180" s="54">
        <f t="shared" si="61"/>
        <v>1016.1290322580645</v>
      </c>
      <c r="AA180" s="54">
        <f t="shared" si="62"/>
        <v>106</v>
      </c>
      <c r="AB180" s="54">
        <f t="shared" si="63"/>
        <v>1122.1290322580644</v>
      </c>
      <c r="AC180" s="55">
        <f t="shared" si="64"/>
        <v>12985.935483870968</v>
      </c>
      <c r="AD180" s="110"/>
    </row>
    <row r="181" spans="1:30" s="111" customFormat="1" ht="40.5" customHeight="1" x14ac:dyDescent="0.35">
      <c r="A181" s="30">
        <v>175</v>
      </c>
      <c r="B181" s="82" t="s">
        <v>1009</v>
      </c>
      <c r="C181" s="45" t="s">
        <v>1010</v>
      </c>
      <c r="D181" s="46"/>
      <c r="E181" s="46" t="s">
        <v>1011</v>
      </c>
      <c r="F181" s="46" t="s">
        <v>554</v>
      </c>
      <c r="G181" s="59" t="s">
        <v>1012</v>
      </c>
      <c r="H181" s="57" t="s">
        <v>1013</v>
      </c>
      <c r="I181" s="50" t="s">
        <v>988</v>
      </c>
      <c r="J181" s="51">
        <v>26</v>
      </c>
      <c r="K181" s="51">
        <v>5</v>
      </c>
      <c r="L181" s="92">
        <f t="shared" si="66"/>
        <v>31</v>
      </c>
      <c r="M181" s="54">
        <v>1</v>
      </c>
      <c r="N181" s="47">
        <v>7000</v>
      </c>
      <c r="O181" s="50">
        <v>6994</v>
      </c>
      <c r="P181" s="50">
        <v>3500</v>
      </c>
      <c r="Q181" s="47">
        <f t="shared" si="53"/>
        <v>17494</v>
      </c>
      <c r="R181" s="47">
        <f t="shared" si="54"/>
        <v>10500</v>
      </c>
      <c r="S181" s="54">
        <f t="shared" si="67"/>
        <v>7000</v>
      </c>
      <c r="T181" s="54">
        <f t="shared" si="68"/>
        <v>6994</v>
      </c>
      <c r="U181" s="54">
        <f t="shared" si="69"/>
        <v>3500</v>
      </c>
      <c r="V181" s="54">
        <v>0</v>
      </c>
      <c r="W181" s="54">
        <f t="shared" si="70"/>
        <v>564.32258064516134</v>
      </c>
      <c r="X181" s="54">
        <f t="shared" si="59"/>
        <v>18058.322580645163</v>
      </c>
      <c r="Y181" s="54">
        <f t="shared" si="71"/>
        <v>10500</v>
      </c>
      <c r="Z181" s="54">
        <f t="shared" si="61"/>
        <v>1260</v>
      </c>
      <c r="AA181" s="54">
        <f t="shared" si="62"/>
        <v>136</v>
      </c>
      <c r="AB181" s="54">
        <f t="shared" si="63"/>
        <v>1396</v>
      </c>
      <c r="AC181" s="55">
        <f t="shared" si="64"/>
        <v>16662.322580645163</v>
      </c>
      <c r="AD181" s="110"/>
    </row>
    <row r="182" spans="1:30" s="111" customFormat="1" ht="40.5" customHeight="1" thickBot="1" x14ac:dyDescent="0.4">
      <c r="A182" s="44">
        <v>176</v>
      </c>
      <c r="B182" s="82" t="s">
        <v>1014</v>
      </c>
      <c r="C182" s="45" t="s">
        <v>1015</v>
      </c>
      <c r="D182" s="46"/>
      <c r="E182" s="46" t="s">
        <v>1016</v>
      </c>
      <c r="F182" s="46" t="s">
        <v>554</v>
      </c>
      <c r="G182" s="59" t="s">
        <v>1017</v>
      </c>
      <c r="H182" s="69" t="s">
        <v>38</v>
      </c>
      <c r="I182" s="50" t="s">
        <v>39</v>
      </c>
      <c r="J182" s="51">
        <v>24</v>
      </c>
      <c r="K182" s="51">
        <v>5</v>
      </c>
      <c r="L182" s="92">
        <f t="shared" si="66"/>
        <v>29</v>
      </c>
      <c r="M182" s="54">
        <v>1</v>
      </c>
      <c r="N182" s="47">
        <v>7000</v>
      </c>
      <c r="O182" s="50">
        <v>6994</v>
      </c>
      <c r="P182" s="50">
        <v>3500</v>
      </c>
      <c r="Q182" s="47">
        <f t="shared" si="53"/>
        <v>17494</v>
      </c>
      <c r="R182" s="47">
        <f t="shared" si="54"/>
        <v>10500</v>
      </c>
      <c r="S182" s="54">
        <f t="shared" si="67"/>
        <v>6548.3870967741941</v>
      </c>
      <c r="T182" s="54">
        <f t="shared" si="68"/>
        <v>6542.7741935483873</v>
      </c>
      <c r="U182" s="54">
        <f t="shared" si="69"/>
        <v>3274.1935483870971</v>
      </c>
      <c r="V182" s="54">
        <v>0</v>
      </c>
      <c r="W182" s="54">
        <f t="shared" si="70"/>
        <v>564.32258064516134</v>
      </c>
      <c r="X182" s="54">
        <f t="shared" si="59"/>
        <v>16929.677419354841</v>
      </c>
      <c r="Y182" s="54">
        <f t="shared" si="71"/>
        <v>9822.5806451612898</v>
      </c>
      <c r="Z182" s="54">
        <f t="shared" si="61"/>
        <v>1178.7096774193549</v>
      </c>
      <c r="AA182" s="54">
        <f t="shared" si="62"/>
        <v>127</v>
      </c>
      <c r="AB182" s="54">
        <f t="shared" si="63"/>
        <v>1305.7096774193549</v>
      </c>
      <c r="AC182" s="55">
        <f t="shared" si="64"/>
        <v>15623.967741935487</v>
      </c>
      <c r="AD182" s="110"/>
    </row>
    <row r="183" spans="1:30" s="111" customFormat="1" ht="40.5" customHeight="1" x14ac:dyDescent="0.35">
      <c r="A183" s="30">
        <v>177</v>
      </c>
      <c r="B183" s="82" t="s">
        <v>1018</v>
      </c>
      <c r="C183" s="45" t="s">
        <v>1019</v>
      </c>
      <c r="D183" s="46"/>
      <c r="E183" s="46" t="s">
        <v>1020</v>
      </c>
      <c r="F183" s="46" t="s">
        <v>554</v>
      </c>
      <c r="G183" s="59" t="s">
        <v>1021</v>
      </c>
      <c r="H183" s="57" t="s">
        <v>1022</v>
      </c>
      <c r="I183" s="50" t="s">
        <v>47</v>
      </c>
      <c r="J183" s="51">
        <v>25</v>
      </c>
      <c r="K183" s="51">
        <v>4</v>
      </c>
      <c r="L183" s="92">
        <f t="shared" si="66"/>
        <v>29</v>
      </c>
      <c r="M183" s="54">
        <v>0</v>
      </c>
      <c r="N183" s="47">
        <v>7000</v>
      </c>
      <c r="O183" s="50">
        <v>6994</v>
      </c>
      <c r="P183" s="50">
        <v>3500</v>
      </c>
      <c r="Q183" s="47">
        <f t="shared" si="53"/>
        <v>17494</v>
      </c>
      <c r="R183" s="47">
        <f t="shared" si="54"/>
        <v>10500</v>
      </c>
      <c r="S183" s="54">
        <f t="shared" si="67"/>
        <v>6548.3870967741941</v>
      </c>
      <c r="T183" s="54">
        <f t="shared" si="68"/>
        <v>6542.7741935483873</v>
      </c>
      <c r="U183" s="54">
        <f t="shared" si="69"/>
        <v>3274.1935483870971</v>
      </c>
      <c r="V183" s="54">
        <v>0</v>
      </c>
      <c r="W183" s="54">
        <f t="shared" si="70"/>
        <v>0</v>
      </c>
      <c r="X183" s="54">
        <f t="shared" si="59"/>
        <v>16365.354838709678</v>
      </c>
      <c r="Y183" s="54">
        <f t="shared" si="71"/>
        <v>9822.5806451612898</v>
      </c>
      <c r="Z183" s="54">
        <f t="shared" si="61"/>
        <v>1178.7096774193549</v>
      </c>
      <c r="AA183" s="54">
        <f t="shared" si="62"/>
        <v>123</v>
      </c>
      <c r="AB183" s="54">
        <f t="shared" si="63"/>
        <v>1301.7096774193549</v>
      </c>
      <c r="AC183" s="55">
        <f t="shared" si="64"/>
        <v>15063.645161290324</v>
      </c>
      <c r="AD183" s="110"/>
    </row>
    <row r="184" spans="1:30" s="111" customFormat="1" ht="40.5" customHeight="1" thickBot="1" x14ac:dyDescent="0.4">
      <c r="A184" s="44">
        <v>178</v>
      </c>
      <c r="B184" s="82" t="s">
        <v>588</v>
      </c>
      <c r="C184" s="45" t="s">
        <v>1023</v>
      </c>
      <c r="D184" s="46"/>
      <c r="E184" s="46" t="s">
        <v>1024</v>
      </c>
      <c r="F184" s="46" t="s">
        <v>554</v>
      </c>
      <c r="G184" s="59" t="s">
        <v>1025</v>
      </c>
      <c r="H184" s="69" t="s">
        <v>1026</v>
      </c>
      <c r="I184" s="50" t="s">
        <v>1027</v>
      </c>
      <c r="J184" s="51">
        <v>25</v>
      </c>
      <c r="K184" s="51">
        <v>4</v>
      </c>
      <c r="L184" s="92">
        <f t="shared" si="66"/>
        <v>29</v>
      </c>
      <c r="M184" s="54">
        <v>0</v>
      </c>
      <c r="N184" s="47">
        <v>7000</v>
      </c>
      <c r="O184" s="50">
        <v>6994</v>
      </c>
      <c r="P184" s="50">
        <v>3500</v>
      </c>
      <c r="Q184" s="47">
        <f>+N184+O184+P184</f>
        <v>17494</v>
      </c>
      <c r="R184" s="47">
        <f>SUM(N184+P184)</f>
        <v>10500</v>
      </c>
      <c r="S184" s="54">
        <f t="shared" si="67"/>
        <v>6548.3870967741941</v>
      </c>
      <c r="T184" s="54">
        <f t="shared" si="68"/>
        <v>6542.7741935483873</v>
      </c>
      <c r="U184" s="54">
        <f t="shared" si="69"/>
        <v>3274.1935483870971</v>
      </c>
      <c r="V184" s="54">
        <v>0</v>
      </c>
      <c r="W184" s="54">
        <f t="shared" si="70"/>
        <v>0</v>
      </c>
      <c r="X184" s="54">
        <f t="shared" si="59"/>
        <v>16365.354838709678</v>
      </c>
      <c r="Y184" s="54">
        <f t="shared" si="71"/>
        <v>9822.5806451612898</v>
      </c>
      <c r="Z184" s="54">
        <f t="shared" si="61"/>
        <v>1178.7096774193549</v>
      </c>
      <c r="AA184" s="54">
        <f t="shared" si="62"/>
        <v>123</v>
      </c>
      <c r="AB184" s="54">
        <f t="shared" si="63"/>
        <v>1301.7096774193549</v>
      </c>
      <c r="AC184" s="55">
        <f t="shared" si="64"/>
        <v>15063.645161290324</v>
      </c>
      <c r="AD184" s="110"/>
    </row>
    <row r="185" spans="1:30" s="111" customFormat="1" ht="40.5" customHeight="1" x14ac:dyDescent="0.35">
      <c r="A185" s="30">
        <v>179</v>
      </c>
      <c r="B185" s="82" t="s">
        <v>1028</v>
      </c>
      <c r="C185" s="45" t="s">
        <v>1029</v>
      </c>
      <c r="D185" s="46"/>
      <c r="E185" s="46" t="s">
        <v>1030</v>
      </c>
      <c r="F185" s="46" t="s">
        <v>554</v>
      </c>
      <c r="G185" s="59" t="s">
        <v>1031</v>
      </c>
      <c r="H185" s="69" t="s">
        <v>1032</v>
      </c>
      <c r="I185" s="50" t="s">
        <v>1033</v>
      </c>
      <c r="J185" s="51">
        <v>23</v>
      </c>
      <c r="K185" s="51">
        <v>5</v>
      </c>
      <c r="L185" s="92">
        <f t="shared" si="66"/>
        <v>28</v>
      </c>
      <c r="M185" s="54">
        <v>1</v>
      </c>
      <c r="N185" s="47">
        <v>7000</v>
      </c>
      <c r="O185" s="50">
        <v>6994</v>
      </c>
      <c r="P185" s="50">
        <v>3500</v>
      </c>
      <c r="Q185" s="47">
        <f t="shared" ref="Q185:Q188" si="72">+N185+O185+P185</f>
        <v>17494</v>
      </c>
      <c r="R185" s="47">
        <f t="shared" ref="R185:R188" si="73">SUM(N185+P185)</f>
        <v>10500</v>
      </c>
      <c r="S185" s="54">
        <f t="shared" si="67"/>
        <v>6322.5806451612907</v>
      </c>
      <c r="T185" s="54">
        <f t="shared" si="68"/>
        <v>6317.1612903225814</v>
      </c>
      <c r="U185" s="54">
        <f t="shared" si="69"/>
        <v>3161.2903225806454</v>
      </c>
      <c r="V185" s="54">
        <v>0</v>
      </c>
      <c r="W185" s="54">
        <f t="shared" si="70"/>
        <v>564.32258064516134</v>
      </c>
      <c r="X185" s="54">
        <f t="shared" si="59"/>
        <v>16365.354838709678</v>
      </c>
      <c r="Y185" s="54">
        <f t="shared" si="71"/>
        <v>9483.8709677419356</v>
      </c>
      <c r="Z185" s="54">
        <f t="shared" si="61"/>
        <v>1138.0645161290322</v>
      </c>
      <c r="AA185" s="54">
        <f t="shared" si="62"/>
        <v>123</v>
      </c>
      <c r="AB185" s="54">
        <f t="shared" si="63"/>
        <v>1261.0645161290322</v>
      </c>
      <c r="AC185" s="55">
        <f t="shared" si="64"/>
        <v>15104.290322580646</v>
      </c>
      <c r="AD185" s="110"/>
    </row>
    <row r="186" spans="1:30" s="111" customFormat="1" ht="40.5" customHeight="1" thickBot="1" x14ac:dyDescent="0.4">
      <c r="A186" s="44">
        <v>180</v>
      </c>
      <c r="B186" s="82" t="s">
        <v>1034</v>
      </c>
      <c r="C186" s="45" t="s">
        <v>1035</v>
      </c>
      <c r="D186" s="46"/>
      <c r="E186" s="46" t="s">
        <v>1036</v>
      </c>
      <c r="F186" s="46" t="s">
        <v>554</v>
      </c>
      <c r="G186" s="59" t="s">
        <v>1037</v>
      </c>
      <c r="H186" s="69" t="s">
        <v>1038</v>
      </c>
      <c r="I186" s="50" t="s">
        <v>210</v>
      </c>
      <c r="J186" s="51">
        <v>24.5</v>
      </c>
      <c r="K186" s="51">
        <v>5</v>
      </c>
      <c r="L186" s="92">
        <f t="shared" si="66"/>
        <v>29.5</v>
      </c>
      <c r="M186" s="54">
        <v>1</v>
      </c>
      <c r="N186" s="47">
        <v>7000</v>
      </c>
      <c r="O186" s="50">
        <v>6994</v>
      </c>
      <c r="P186" s="50">
        <v>3500</v>
      </c>
      <c r="Q186" s="47">
        <f t="shared" si="72"/>
        <v>17494</v>
      </c>
      <c r="R186" s="47">
        <f t="shared" si="73"/>
        <v>10500</v>
      </c>
      <c r="S186" s="54">
        <f t="shared" si="67"/>
        <v>6661.2903225806449</v>
      </c>
      <c r="T186" s="54">
        <f t="shared" si="68"/>
        <v>6655.5806451612907</v>
      </c>
      <c r="U186" s="54">
        <f t="shared" si="69"/>
        <v>3330.6451612903224</v>
      </c>
      <c r="V186" s="54">
        <v>0</v>
      </c>
      <c r="W186" s="54">
        <f t="shared" si="70"/>
        <v>564.32258064516134</v>
      </c>
      <c r="X186" s="54">
        <f t="shared" si="59"/>
        <v>17211.83870967742</v>
      </c>
      <c r="Y186" s="54">
        <f t="shared" si="71"/>
        <v>9991.9354838709678</v>
      </c>
      <c r="Z186" s="54">
        <f t="shared" si="61"/>
        <v>1199.0322580645161</v>
      </c>
      <c r="AA186" s="54">
        <f t="shared" si="62"/>
        <v>130</v>
      </c>
      <c r="AB186" s="54">
        <f t="shared" si="63"/>
        <v>1329.0322580645161</v>
      </c>
      <c r="AC186" s="55">
        <f t="shared" si="64"/>
        <v>15882.806451612905</v>
      </c>
      <c r="AD186" s="110"/>
    </row>
    <row r="187" spans="1:30" s="111" customFormat="1" ht="40.5" customHeight="1" x14ac:dyDescent="0.35">
      <c r="A187" s="30">
        <v>181</v>
      </c>
      <c r="B187" s="82" t="s">
        <v>1039</v>
      </c>
      <c r="C187" s="45" t="s">
        <v>1040</v>
      </c>
      <c r="D187" s="46"/>
      <c r="E187" s="46" t="s">
        <v>1041</v>
      </c>
      <c r="F187" s="46" t="s">
        <v>554</v>
      </c>
      <c r="G187" s="59" t="s">
        <v>1042</v>
      </c>
      <c r="H187" s="69" t="s">
        <v>1043</v>
      </c>
      <c r="I187" s="50" t="s">
        <v>988</v>
      </c>
      <c r="J187" s="51">
        <v>23</v>
      </c>
      <c r="K187" s="51">
        <v>4</v>
      </c>
      <c r="L187" s="92">
        <f t="shared" si="66"/>
        <v>27</v>
      </c>
      <c r="M187" s="54">
        <v>1</v>
      </c>
      <c r="N187" s="47">
        <v>7000</v>
      </c>
      <c r="O187" s="50">
        <v>6994</v>
      </c>
      <c r="P187" s="50">
        <v>3500</v>
      </c>
      <c r="Q187" s="47">
        <f t="shared" si="72"/>
        <v>17494</v>
      </c>
      <c r="R187" s="47">
        <f t="shared" si="73"/>
        <v>10500</v>
      </c>
      <c r="S187" s="54">
        <f t="shared" si="67"/>
        <v>6096.7741935483873</v>
      </c>
      <c r="T187" s="54">
        <f t="shared" si="68"/>
        <v>6091.5483870967746</v>
      </c>
      <c r="U187" s="54">
        <f t="shared" si="69"/>
        <v>3048.3870967741937</v>
      </c>
      <c r="V187" s="54">
        <v>0</v>
      </c>
      <c r="W187" s="54">
        <f t="shared" si="70"/>
        <v>564.32258064516134</v>
      </c>
      <c r="X187" s="54">
        <f t="shared" si="59"/>
        <v>15801.032258064517</v>
      </c>
      <c r="Y187" s="54">
        <f t="shared" si="71"/>
        <v>9145.1612903225796</v>
      </c>
      <c r="Z187" s="54">
        <f t="shared" si="61"/>
        <v>1097.4193548387095</v>
      </c>
      <c r="AA187" s="54">
        <f t="shared" si="62"/>
        <v>119</v>
      </c>
      <c r="AB187" s="54">
        <f t="shared" si="63"/>
        <v>1216.4193548387095</v>
      </c>
      <c r="AC187" s="55">
        <f t="shared" si="64"/>
        <v>14584.612903225807</v>
      </c>
      <c r="AD187" s="110"/>
    </row>
    <row r="188" spans="1:30" s="111" customFormat="1" ht="40.5" customHeight="1" thickBot="1" x14ac:dyDescent="0.4">
      <c r="A188" s="44">
        <v>182</v>
      </c>
      <c r="B188" s="82" t="s">
        <v>402</v>
      </c>
      <c r="C188" s="45" t="s">
        <v>1044</v>
      </c>
      <c r="D188" s="46"/>
      <c r="E188" s="46" t="s">
        <v>1045</v>
      </c>
      <c r="F188" s="46" t="s">
        <v>554</v>
      </c>
      <c r="G188" s="59" t="s">
        <v>1046</v>
      </c>
      <c r="H188" s="69" t="s">
        <v>1047</v>
      </c>
      <c r="I188" s="50" t="s">
        <v>47</v>
      </c>
      <c r="J188" s="51">
        <v>11</v>
      </c>
      <c r="K188" s="51">
        <v>2</v>
      </c>
      <c r="L188" s="92">
        <f t="shared" si="66"/>
        <v>13</v>
      </c>
      <c r="M188" s="54">
        <v>0</v>
      </c>
      <c r="N188" s="47">
        <v>7000</v>
      </c>
      <c r="O188" s="50">
        <v>6994</v>
      </c>
      <c r="P188" s="50">
        <v>3500</v>
      </c>
      <c r="Q188" s="47">
        <f t="shared" si="72"/>
        <v>17494</v>
      </c>
      <c r="R188" s="47">
        <f t="shared" si="73"/>
        <v>10500</v>
      </c>
      <c r="S188" s="54">
        <f t="shared" si="67"/>
        <v>2935.483870967742</v>
      </c>
      <c r="T188" s="54">
        <f t="shared" si="68"/>
        <v>2932.9677419354839</v>
      </c>
      <c r="U188" s="54">
        <f t="shared" si="69"/>
        <v>1467.741935483871</v>
      </c>
      <c r="V188" s="54">
        <v>0</v>
      </c>
      <c r="W188" s="54">
        <f t="shared" si="70"/>
        <v>0</v>
      </c>
      <c r="X188" s="54">
        <f t="shared" si="59"/>
        <v>7336.1935483870966</v>
      </c>
      <c r="Y188" s="54">
        <f t="shared" si="71"/>
        <v>4403.2258064516127</v>
      </c>
      <c r="Z188" s="54">
        <f t="shared" si="61"/>
        <v>528.38709677419354</v>
      </c>
      <c r="AA188" s="54">
        <f t="shared" si="62"/>
        <v>56</v>
      </c>
      <c r="AB188" s="54">
        <f t="shared" si="63"/>
        <v>584.38709677419354</v>
      </c>
      <c r="AC188" s="55">
        <f t="shared" si="64"/>
        <v>6751.8064516129034</v>
      </c>
      <c r="AD188" s="110"/>
    </row>
    <row r="189" spans="1:30" s="111" customFormat="1" ht="40.5" customHeight="1" x14ac:dyDescent="0.35">
      <c r="A189" s="30">
        <v>183</v>
      </c>
      <c r="B189" s="82" t="s">
        <v>1048</v>
      </c>
      <c r="C189" s="45" t="s">
        <v>1049</v>
      </c>
      <c r="D189" s="46"/>
      <c r="E189" s="46" t="s">
        <v>1050</v>
      </c>
      <c r="F189" s="46" t="s">
        <v>554</v>
      </c>
      <c r="G189" s="59" t="s">
        <v>1051</v>
      </c>
      <c r="H189" s="57" t="s">
        <v>1052</v>
      </c>
      <c r="I189" s="50" t="s">
        <v>517</v>
      </c>
      <c r="J189" s="51">
        <v>26</v>
      </c>
      <c r="K189" s="51">
        <v>5</v>
      </c>
      <c r="L189" s="92">
        <f t="shared" si="66"/>
        <v>31</v>
      </c>
      <c r="M189" s="54">
        <v>1</v>
      </c>
      <c r="N189" s="47">
        <v>7000</v>
      </c>
      <c r="O189" s="50">
        <v>6994</v>
      </c>
      <c r="P189" s="50">
        <v>3500</v>
      </c>
      <c r="Q189" s="47">
        <f>+N189+O189+P189</f>
        <v>17494</v>
      </c>
      <c r="R189" s="47">
        <f>SUM(N189+P189)</f>
        <v>10500</v>
      </c>
      <c r="S189" s="54">
        <f t="shared" si="67"/>
        <v>7000</v>
      </c>
      <c r="T189" s="54">
        <f t="shared" si="68"/>
        <v>6994</v>
      </c>
      <c r="U189" s="54">
        <f t="shared" si="69"/>
        <v>3500</v>
      </c>
      <c r="V189" s="54">
        <v>0</v>
      </c>
      <c r="W189" s="54">
        <f t="shared" si="70"/>
        <v>564.32258064516134</v>
      </c>
      <c r="X189" s="54">
        <f t="shared" si="59"/>
        <v>18058.322580645163</v>
      </c>
      <c r="Y189" s="54">
        <f t="shared" si="71"/>
        <v>10500</v>
      </c>
      <c r="Z189" s="54">
        <f t="shared" si="61"/>
        <v>1260</v>
      </c>
      <c r="AA189" s="54">
        <f t="shared" si="62"/>
        <v>136</v>
      </c>
      <c r="AB189" s="54">
        <f t="shared" si="63"/>
        <v>1396</v>
      </c>
      <c r="AC189" s="55">
        <f t="shared" si="64"/>
        <v>16662.322580645163</v>
      </c>
      <c r="AD189" s="110"/>
    </row>
    <row r="190" spans="1:30" s="111" customFormat="1" ht="40.5" customHeight="1" thickBot="1" x14ac:dyDescent="0.3">
      <c r="A190" s="44">
        <v>184</v>
      </c>
      <c r="B190" s="82" t="s">
        <v>1053</v>
      </c>
      <c r="C190" s="45" t="s">
        <v>1054</v>
      </c>
      <c r="D190" s="46"/>
      <c r="E190" s="46" t="s">
        <v>1055</v>
      </c>
      <c r="F190" s="46" t="s">
        <v>554</v>
      </c>
      <c r="G190" s="116" t="s">
        <v>1056</v>
      </c>
      <c r="H190" s="117" t="s">
        <v>38</v>
      </c>
      <c r="I190" s="118" t="s">
        <v>39</v>
      </c>
      <c r="J190" s="51">
        <v>27</v>
      </c>
      <c r="K190" s="51">
        <v>4</v>
      </c>
      <c r="L190" s="92">
        <f t="shared" si="66"/>
        <v>31</v>
      </c>
      <c r="M190" s="54">
        <v>1</v>
      </c>
      <c r="N190" s="47">
        <v>7000</v>
      </c>
      <c r="O190" s="50">
        <v>6994</v>
      </c>
      <c r="P190" s="50">
        <v>3500</v>
      </c>
      <c r="Q190" s="47">
        <f t="shared" ref="Q190:Q199" si="74">+N190+O190+P190</f>
        <v>17494</v>
      </c>
      <c r="R190" s="47">
        <f t="shared" ref="R190:R199" si="75">SUM(N190+P190)</f>
        <v>10500</v>
      </c>
      <c r="S190" s="54">
        <f t="shared" si="67"/>
        <v>7000</v>
      </c>
      <c r="T190" s="54">
        <f t="shared" si="68"/>
        <v>6994</v>
      </c>
      <c r="U190" s="54">
        <f t="shared" si="69"/>
        <v>3500</v>
      </c>
      <c r="V190" s="54">
        <v>0</v>
      </c>
      <c r="W190" s="54">
        <f t="shared" si="70"/>
        <v>564.32258064516134</v>
      </c>
      <c r="X190" s="54">
        <f t="shared" si="59"/>
        <v>18058.322580645163</v>
      </c>
      <c r="Y190" s="54">
        <f t="shared" si="71"/>
        <v>10500</v>
      </c>
      <c r="Z190" s="54">
        <f t="shared" si="61"/>
        <v>1260</v>
      </c>
      <c r="AA190" s="54">
        <f t="shared" si="62"/>
        <v>136</v>
      </c>
      <c r="AB190" s="54">
        <f t="shared" si="63"/>
        <v>1396</v>
      </c>
      <c r="AC190" s="55">
        <f t="shared" si="64"/>
        <v>16662.322580645163</v>
      </c>
      <c r="AD190" s="110"/>
    </row>
    <row r="191" spans="1:30" s="111" customFormat="1" ht="40.5" customHeight="1" x14ac:dyDescent="0.25">
      <c r="A191" s="30">
        <v>185</v>
      </c>
      <c r="B191" s="82" t="s">
        <v>1057</v>
      </c>
      <c r="C191" s="45" t="s">
        <v>1058</v>
      </c>
      <c r="D191" s="46"/>
      <c r="E191" s="46" t="s">
        <v>1059</v>
      </c>
      <c r="F191" s="46" t="s">
        <v>554</v>
      </c>
      <c r="G191" s="116" t="s">
        <v>1060</v>
      </c>
      <c r="H191" s="117" t="s">
        <v>1061</v>
      </c>
      <c r="I191" s="118" t="s">
        <v>47</v>
      </c>
      <c r="J191" s="51">
        <v>27</v>
      </c>
      <c r="K191" s="51">
        <v>4</v>
      </c>
      <c r="L191" s="92">
        <f t="shared" si="66"/>
        <v>31</v>
      </c>
      <c r="M191" s="54">
        <v>1</v>
      </c>
      <c r="N191" s="47">
        <v>7000</v>
      </c>
      <c r="O191" s="50">
        <v>6994</v>
      </c>
      <c r="P191" s="50">
        <v>3500</v>
      </c>
      <c r="Q191" s="47">
        <f t="shared" si="74"/>
        <v>17494</v>
      </c>
      <c r="R191" s="47">
        <f t="shared" si="75"/>
        <v>10500</v>
      </c>
      <c r="S191" s="54">
        <f t="shared" si="67"/>
        <v>7000</v>
      </c>
      <c r="T191" s="54">
        <f t="shared" si="68"/>
        <v>6994</v>
      </c>
      <c r="U191" s="54">
        <f t="shared" si="69"/>
        <v>3500</v>
      </c>
      <c r="V191" s="54">
        <v>0</v>
      </c>
      <c r="W191" s="54">
        <f t="shared" si="70"/>
        <v>564.32258064516134</v>
      </c>
      <c r="X191" s="54">
        <f t="shared" si="59"/>
        <v>18058.322580645163</v>
      </c>
      <c r="Y191" s="54">
        <f t="shared" si="71"/>
        <v>10500</v>
      </c>
      <c r="Z191" s="54">
        <f t="shared" si="61"/>
        <v>1260</v>
      </c>
      <c r="AA191" s="54">
        <f t="shared" si="62"/>
        <v>136</v>
      </c>
      <c r="AB191" s="54">
        <f t="shared" si="63"/>
        <v>1396</v>
      </c>
      <c r="AC191" s="55">
        <f t="shared" si="64"/>
        <v>16662.322580645163</v>
      </c>
      <c r="AD191" s="110"/>
    </row>
    <row r="192" spans="1:30" s="111" customFormat="1" ht="40.5" customHeight="1" thickBot="1" x14ac:dyDescent="0.3">
      <c r="A192" s="44">
        <v>186</v>
      </c>
      <c r="B192" s="82" t="s">
        <v>1062</v>
      </c>
      <c r="C192" s="45" t="s">
        <v>1063</v>
      </c>
      <c r="D192" s="46"/>
      <c r="E192" s="46" t="s">
        <v>1064</v>
      </c>
      <c r="F192" s="46" t="s">
        <v>554</v>
      </c>
      <c r="G192" s="116" t="s">
        <v>1065</v>
      </c>
      <c r="H192" s="117" t="s">
        <v>884</v>
      </c>
      <c r="I192" s="118" t="s">
        <v>72</v>
      </c>
      <c r="J192" s="51">
        <v>26</v>
      </c>
      <c r="K192" s="51">
        <v>5</v>
      </c>
      <c r="L192" s="92">
        <f t="shared" si="66"/>
        <v>31</v>
      </c>
      <c r="M192" s="54">
        <v>1</v>
      </c>
      <c r="N192" s="47">
        <v>7000</v>
      </c>
      <c r="O192" s="50">
        <v>6994</v>
      </c>
      <c r="P192" s="50">
        <v>3500</v>
      </c>
      <c r="Q192" s="47">
        <f t="shared" si="74"/>
        <v>17494</v>
      </c>
      <c r="R192" s="47">
        <f t="shared" si="75"/>
        <v>10500</v>
      </c>
      <c r="S192" s="54">
        <f t="shared" si="67"/>
        <v>7000</v>
      </c>
      <c r="T192" s="54">
        <f t="shared" si="68"/>
        <v>6994</v>
      </c>
      <c r="U192" s="54">
        <f t="shared" si="69"/>
        <v>3500</v>
      </c>
      <c r="V192" s="54">
        <v>0</v>
      </c>
      <c r="W192" s="54">
        <f t="shared" si="70"/>
        <v>564.32258064516134</v>
      </c>
      <c r="X192" s="54">
        <f t="shared" si="59"/>
        <v>18058.322580645163</v>
      </c>
      <c r="Y192" s="54">
        <f t="shared" si="71"/>
        <v>10500</v>
      </c>
      <c r="Z192" s="54">
        <f t="shared" si="61"/>
        <v>1260</v>
      </c>
      <c r="AA192" s="54">
        <f t="shared" si="62"/>
        <v>136</v>
      </c>
      <c r="AB192" s="54">
        <f t="shared" si="63"/>
        <v>1396</v>
      </c>
      <c r="AC192" s="55">
        <f t="shared" si="64"/>
        <v>16662.322580645163</v>
      </c>
      <c r="AD192" s="110"/>
    </row>
    <row r="193" spans="1:30" s="111" customFormat="1" ht="40.5" customHeight="1" x14ac:dyDescent="0.25">
      <c r="A193" s="30">
        <v>187</v>
      </c>
      <c r="B193" s="82" t="s">
        <v>1066</v>
      </c>
      <c r="C193" s="45" t="s">
        <v>1067</v>
      </c>
      <c r="D193" s="46"/>
      <c r="E193" s="46" t="s">
        <v>1068</v>
      </c>
      <c r="F193" s="46" t="s">
        <v>554</v>
      </c>
      <c r="G193" s="116" t="s">
        <v>1069</v>
      </c>
      <c r="H193" s="117" t="s">
        <v>884</v>
      </c>
      <c r="I193" s="118" t="s">
        <v>72</v>
      </c>
      <c r="J193" s="51">
        <v>18</v>
      </c>
      <c r="K193" s="51">
        <v>3</v>
      </c>
      <c r="L193" s="92">
        <f t="shared" si="66"/>
        <v>21</v>
      </c>
      <c r="M193" s="54">
        <v>0</v>
      </c>
      <c r="N193" s="47">
        <v>7000</v>
      </c>
      <c r="O193" s="50">
        <v>6994</v>
      </c>
      <c r="P193" s="50">
        <v>3500</v>
      </c>
      <c r="Q193" s="47">
        <f t="shared" si="74"/>
        <v>17494</v>
      </c>
      <c r="R193" s="47">
        <f t="shared" si="75"/>
        <v>10500</v>
      </c>
      <c r="S193" s="54">
        <f t="shared" si="67"/>
        <v>4741.9354838709678</v>
      </c>
      <c r="T193" s="54">
        <f t="shared" si="68"/>
        <v>4737.8709677419356</v>
      </c>
      <c r="U193" s="54">
        <f t="shared" si="69"/>
        <v>2370.9677419354839</v>
      </c>
      <c r="V193" s="54">
        <v>0</v>
      </c>
      <c r="W193" s="54">
        <f t="shared" si="70"/>
        <v>0</v>
      </c>
      <c r="X193" s="54">
        <f t="shared" si="59"/>
        <v>11850.774193548386</v>
      </c>
      <c r="Y193" s="54">
        <f t="shared" si="71"/>
        <v>7112.9032258064508</v>
      </c>
      <c r="Z193" s="54">
        <f t="shared" si="61"/>
        <v>853.54838709677415</v>
      </c>
      <c r="AA193" s="54">
        <f t="shared" si="62"/>
        <v>89</v>
      </c>
      <c r="AB193" s="54">
        <f t="shared" si="63"/>
        <v>942.54838709677415</v>
      </c>
      <c r="AC193" s="55">
        <f t="shared" si="64"/>
        <v>10908.225806451612</v>
      </c>
      <c r="AD193" s="110"/>
    </row>
    <row r="194" spans="1:30" s="111" customFormat="1" ht="40.5" customHeight="1" thickBot="1" x14ac:dyDescent="0.3">
      <c r="A194" s="44">
        <v>188</v>
      </c>
      <c r="B194" s="82" t="s">
        <v>1070</v>
      </c>
      <c r="C194" s="45" t="s">
        <v>1071</v>
      </c>
      <c r="D194" s="46"/>
      <c r="E194" s="46" t="s">
        <v>1072</v>
      </c>
      <c r="F194" s="46" t="s">
        <v>554</v>
      </c>
      <c r="G194" s="116" t="s">
        <v>1073</v>
      </c>
      <c r="H194" s="117" t="s">
        <v>789</v>
      </c>
      <c r="I194" s="118" t="s">
        <v>1074</v>
      </c>
      <c r="J194" s="51">
        <v>26</v>
      </c>
      <c r="K194" s="51">
        <v>5</v>
      </c>
      <c r="L194" s="92">
        <f t="shared" si="66"/>
        <v>31</v>
      </c>
      <c r="M194" s="54">
        <v>1</v>
      </c>
      <c r="N194" s="47">
        <v>7000</v>
      </c>
      <c r="O194" s="50">
        <v>6994</v>
      </c>
      <c r="P194" s="50">
        <v>3500</v>
      </c>
      <c r="Q194" s="47">
        <f t="shared" si="74"/>
        <v>17494</v>
      </c>
      <c r="R194" s="47">
        <f t="shared" si="75"/>
        <v>10500</v>
      </c>
      <c r="S194" s="54">
        <f t="shared" si="67"/>
        <v>7000</v>
      </c>
      <c r="T194" s="54">
        <f t="shared" si="68"/>
        <v>6994</v>
      </c>
      <c r="U194" s="54">
        <f t="shared" si="69"/>
        <v>3500</v>
      </c>
      <c r="V194" s="54">
        <v>0</v>
      </c>
      <c r="W194" s="54">
        <f t="shared" si="70"/>
        <v>564.32258064516134</v>
      </c>
      <c r="X194" s="54">
        <f t="shared" si="59"/>
        <v>18058.322580645163</v>
      </c>
      <c r="Y194" s="54">
        <f t="shared" si="71"/>
        <v>10500</v>
      </c>
      <c r="Z194" s="54">
        <f t="shared" si="61"/>
        <v>1260</v>
      </c>
      <c r="AA194" s="54">
        <f t="shared" si="62"/>
        <v>136</v>
      </c>
      <c r="AB194" s="54">
        <f t="shared" si="63"/>
        <v>1396</v>
      </c>
      <c r="AC194" s="55">
        <f t="shared" si="64"/>
        <v>16662.322580645163</v>
      </c>
      <c r="AD194" s="110"/>
    </row>
    <row r="195" spans="1:30" s="111" customFormat="1" ht="40.5" customHeight="1" x14ac:dyDescent="0.25">
      <c r="A195" s="30">
        <v>189</v>
      </c>
      <c r="B195" s="82" t="s">
        <v>1075</v>
      </c>
      <c r="C195" s="45" t="s">
        <v>1076</v>
      </c>
      <c r="D195" s="46"/>
      <c r="E195" s="46" t="s">
        <v>1077</v>
      </c>
      <c r="F195" s="46" t="s">
        <v>554</v>
      </c>
      <c r="G195" s="116" t="s">
        <v>1078</v>
      </c>
      <c r="H195" s="117" t="s">
        <v>1079</v>
      </c>
      <c r="I195" s="118" t="s">
        <v>47</v>
      </c>
      <c r="J195" s="51">
        <v>22</v>
      </c>
      <c r="K195" s="51">
        <v>5</v>
      </c>
      <c r="L195" s="92">
        <f t="shared" si="66"/>
        <v>27</v>
      </c>
      <c r="M195" s="54">
        <v>1</v>
      </c>
      <c r="N195" s="47">
        <v>7000</v>
      </c>
      <c r="O195" s="50">
        <v>6994</v>
      </c>
      <c r="P195" s="50">
        <v>3500</v>
      </c>
      <c r="Q195" s="47">
        <f t="shared" si="74"/>
        <v>17494</v>
      </c>
      <c r="R195" s="47">
        <f t="shared" si="75"/>
        <v>10500</v>
      </c>
      <c r="S195" s="54">
        <f t="shared" si="67"/>
        <v>6096.7741935483873</v>
      </c>
      <c r="T195" s="54">
        <f t="shared" si="68"/>
        <v>6091.5483870967746</v>
      </c>
      <c r="U195" s="54">
        <f t="shared" si="69"/>
        <v>3048.3870967741937</v>
      </c>
      <c r="V195" s="54">
        <v>0</v>
      </c>
      <c r="W195" s="54">
        <f t="shared" si="70"/>
        <v>564.32258064516134</v>
      </c>
      <c r="X195" s="54">
        <f t="shared" si="59"/>
        <v>15801.032258064517</v>
      </c>
      <c r="Y195" s="54">
        <f t="shared" si="71"/>
        <v>9145.1612903225796</v>
      </c>
      <c r="Z195" s="54">
        <f t="shared" si="61"/>
        <v>1097.4193548387095</v>
      </c>
      <c r="AA195" s="54">
        <f t="shared" si="62"/>
        <v>119</v>
      </c>
      <c r="AB195" s="54">
        <f t="shared" si="63"/>
        <v>1216.4193548387095</v>
      </c>
      <c r="AC195" s="55">
        <f t="shared" si="64"/>
        <v>14584.612903225807</v>
      </c>
      <c r="AD195" s="110"/>
    </row>
    <row r="196" spans="1:30" s="111" customFormat="1" ht="40.5" customHeight="1" thickBot="1" x14ac:dyDescent="0.3">
      <c r="A196" s="44">
        <v>190</v>
      </c>
      <c r="B196" s="82" t="s">
        <v>1080</v>
      </c>
      <c r="C196" s="45" t="s">
        <v>1081</v>
      </c>
      <c r="D196" s="46"/>
      <c r="E196" s="46" t="s">
        <v>1082</v>
      </c>
      <c r="F196" s="46" t="s">
        <v>554</v>
      </c>
      <c r="G196" s="116" t="s">
        <v>1083</v>
      </c>
      <c r="H196" s="117" t="s">
        <v>170</v>
      </c>
      <c r="I196" s="118" t="s">
        <v>1084</v>
      </c>
      <c r="J196" s="51">
        <v>20</v>
      </c>
      <c r="K196" s="51">
        <v>4</v>
      </c>
      <c r="L196" s="92">
        <f t="shared" si="66"/>
        <v>24</v>
      </c>
      <c r="M196" s="54">
        <v>1</v>
      </c>
      <c r="N196" s="47">
        <v>7000</v>
      </c>
      <c r="O196" s="50">
        <v>6994</v>
      </c>
      <c r="P196" s="50">
        <v>3500</v>
      </c>
      <c r="Q196" s="47">
        <f t="shared" si="74"/>
        <v>17494</v>
      </c>
      <c r="R196" s="47">
        <f t="shared" si="75"/>
        <v>10500</v>
      </c>
      <c r="S196" s="54">
        <f t="shared" si="67"/>
        <v>5419.354838709678</v>
      </c>
      <c r="T196" s="54">
        <f t="shared" si="68"/>
        <v>5414.7096774193551</v>
      </c>
      <c r="U196" s="54">
        <f t="shared" si="69"/>
        <v>2709.677419354839</v>
      </c>
      <c r="V196" s="54">
        <v>0</v>
      </c>
      <c r="W196" s="54">
        <f t="shared" si="70"/>
        <v>564.32258064516134</v>
      </c>
      <c r="X196" s="54">
        <f t="shared" si="59"/>
        <v>14108.064516129034</v>
      </c>
      <c r="Y196" s="54">
        <f t="shared" si="71"/>
        <v>8129.0322580645152</v>
      </c>
      <c r="Z196" s="54">
        <f t="shared" si="61"/>
        <v>975.48387096774184</v>
      </c>
      <c r="AA196" s="54">
        <f t="shared" si="62"/>
        <v>106</v>
      </c>
      <c r="AB196" s="54">
        <f t="shared" si="63"/>
        <v>1081.483870967742</v>
      </c>
      <c r="AC196" s="55">
        <f t="shared" si="64"/>
        <v>13026.580645161292</v>
      </c>
      <c r="AD196" s="110"/>
    </row>
    <row r="197" spans="1:30" s="111" customFormat="1" ht="40.5" customHeight="1" x14ac:dyDescent="0.25">
      <c r="A197" s="30">
        <v>191</v>
      </c>
      <c r="B197" s="82" t="s">
        <v>1085</v>
      </c>
      <c r="C197" s="45" t="s">
        <v>1086</v>
      </c>
      <c r="D197" s="46"/>
      <c r="E197" s="46" t="s">
        <v>1087</v>
      </c>
      <c r="F197" s="46" t="s">
        <v>554</v>
      </c>
      <c r="G197" s="116" t="s">
        <v>1088</v>
      </c>
      <c r="H197" s="117" t="s">
        <v>682</v>
      </c>
      <c r="I197" s="118" t="s">
        <v>850</v>
      </c>
      <c r="J197" s="51">
        <v>22</v>
      </c>
      <c r="K197" s="51">
        <v>4</v>
      </c>
      <c r="L197" s="92">
        <f t="shared" si="66"/>
        <v>26</v>
      </c>
      <c r="M197" s="54">
        <v>1</v>
      </c>
      <c r="N197" s="47">
        <v>7000</v>
      </c>
      <c r="O197" s="50">
        <v>6994</v>
      </c>
      <c r="P197" s="50">
        <v>3500</v>
      </c>
      <c r="Q197" s="47">
        <f t="shared" si="74"/>
        <v>17494</v>
      </c>
      <c r="R197" s="47">
        <f t="shared" si="75"/>
        <v>10500</v>
      </c>
      <c r="S197" s="54">
        <f t="shared" si="67"/>
        <v>5870.9677419354839</v>
      </c>
      <c r="T197" s="54">
        <f t="shared" si="68"/>
        <v>5865.9354838709678</v>
      </c>
      <c r="U197" s="54">
        <f t="shared" si="69"/>
        <v>2935.483870967742</v>
      </c>
      <c r="V197" s="54">
        <v>0</v>
      </c>
      <c r="W197" s="54">
        <f t="shared" si="70"/>
        <v>564.32258064516134</v>
      </c>
      <c r="X197" s="54">
        <f t="shared" si="59"/>
        <v>15236.709677419354</v>
      </c>
      <c r="Y197" s="54">
        <f t="shared" si="71"/>
        <v>8806.4516129032254</v>
      </c>
      <c r="Z197" s="54">
        <f t="shared" si="61"/>
        <v>1056.7741935483871</v>
      </c>
      <c r="AA197" s="54">
        <f t="shared" si="62"/>
        <v>115</v>
      </c>
      <c r="AB197" s="54">
        <f t="shared" si="63"/>
        <v>1171.7741935483871</v>
      </c>
      <c r="AC197" s="55">
        <f t="shared" si="64"/>
        <v>14064.935483870968</v>
      </c>
      <c r="AD197" s="110"/>
    </row>
    <row r="198" spans="1:30" s="111" customFormat="1" ht="40.5" customHeight="1" thickBot="1" x14ac:dyDescent="0.3">
      <c r="A198" s="44">
        <v>192</v>
      </c>
      <c r="B198" s="82" t="s">
        <v>1089</v>
      </c>
      <c r="C198" s="45" t="s">
        <v>1090</v>
      </c>
      <c r="D198" s="46"/>
      <c r="E198" s="46" t="s">
        <v>1091</v>
      </c>
      <c r="F198" s="46" t="s">
        <v>554</v>
      </c>
      <c r="G198" s="116" t="s">
        <v>1092</v>
      </c>
      <c r="H198" s="117" t="s">
        <v>121</v>
      </c>
      <c r="I198" s="118" t="s">
        <v>1093</v>
      </c>
      <c r="J198" s="51">
        <v>26</v>
      </c>
      <c r="K198" s="51">
        <v>5</v>
      </c>
      <c r="L198" s="92">
        <f t="shared" si="66"/>
        <v>31</v>
      </c>
      <c r="M198" s="54">
        <v>1</v>
      </c>
      <c r="N198" s="47">
        <v>7000</v>
      </c>
      <c r="O198" s="50">
        <v>6994</v>
      </c>
      <c r="P198" s="50">
        <v>3500</v>
      </c>
      <c r="Q198" s="47">
        <f t="shared" si="74"/>
        <v>17494</v>
      </c>
      <c r="R198" s="47">
        <f t="shared" si="75"/>
        <v>10500</v>
      </c>
      <c r="S198" s="54">
        <f t="shared" si="67"/>
        <v>7000</v>
      </c>
      <c r="T198" s="54">
        <f t="shared" si="68"/>
        <v>6994</v>
      </c>
      <c r="U198" s="54">
        <f t="shared" si="69"/>
        <v>3500</v>
      </c>
      <c r="V198" s="54">
        <v>0</v>
      </c>
      <c r="W198" s="54">
        <f t="shared" si="70"/>
        <v>564.32258064516134</v>
      </c>
      <c r="X198" s="54">
        <f t="shared" si="59"/>
        <v>18058.322580645163</v>
      </c>
      <c r="Y198" s="54">
        <f t="shared" si="71"/>
        <v>10500</v>
      </c>
      <c r="Z198" s="54">
        <f t="shared" si="61"/>
        <v>1260</v>
      </c>
      <c r="AA198" s="54">
        <f t="shared" si="62"/>
        <v>136</v>
      </c>
      <c r="AB198" s="54">
        <f t="shared" si="63"/>
        <v>1396</v>
      </c>
      <c r="AC198" s="55">
        <f t="shared" si="64"/>
        <v>16662.322580645163</v>
      </c>
      <c r="AD198" s="110"/>
    </row>
    <row r="199" spans="1:30" s="111" customFormat="1" ht="40.5" customHeight="1" x14ac:dyDescent="0.25">
      <c r="A199" s="30">
        <v>193</v>
      </c>
      <c r="B199" s="82" t="s">
        <v>1094</v>
      </c>
      <c r="C199" s="45" t="s">
        <v>545</v>
      </c>
      <c r="D199" s="46"/>
      <c r="E199" s="46" t="s">
        <v>1095</v>
      </c>
      <c r="F199" s="46" t="s">
        <v>554</v>
      </c>
      <c r="G199" s="116" t="s">
        <v>1096</v>
      </c>
      <c r="H199" s="117" t="s">
        <v>1097</v>
      </c>
      <c r="I199" s="118" t="s">
        <v>210</v>
      </c>
      <c r="J199" s="51">
        <v>27</v>
      </c>
      <c r="K199" s="51">
        <v>4</v>
      </c>
      <c r="L199" s="92">
        <f t="shared" si="66"/>
        <v>31</v>
      </c>
      <c r="M199" s="54">
        <v>1</v>
      </c>
      <c r="N199" s="47">
        <v>7000</v>
      </c>
      <c r="O199" s="50">
        <v>6994</v>
      </c>
      <c r="P199" s="50">
        <v>3500</v>
      </c>
      <c r="Q199" s="47">
        <f t="shared" si="74"/>
        <v>17494</v>
      </c>
      <c r="R199" s="47">
        <f t="shared" si="75"/>
        <v>10500</v>
      </c>
      <c r="S199" s="54">
        <f t="shared" si="67"/>
        <v>7000</v>
      </c>
      <c r="T199" s="54">
        <f t="shared" si="68"/>
        <v>6994</v>
      </c>
      <c r="U199" s="54">
        <f t="shared" si="69"/>
        <v>3500</v>
      </c>
      <c r="V199" s="54">
        <v>0</v>
      </c>
      <c r="W199" s="54">
        <f t="shared" si="70"/>
        <v>564.32258064516134</v>
      </c>
      <c r="X199" s="54">
        <f t="shared" si="59"/>
        <v>18058.322580645163</v>
      </c>
      <c r="Y199" s="54">
        <f t="shared" si="71"/>
        <v>10500</v>
      </c>
      <c r="Z199" s="54">
        <f t="shared" si="61"/>
        <v>1260</v>
      </c>
      <c r="AA199" s="54">
        <f t="shared" si="62"/>
        <v>136</v>
      </c>
      <c r="AB199" s="54">
        <f t="shared" si="63"/>
        <v>1396</v>
      </c>
      <c r="AC199" s="55">
        <f t="shared" si="64"/>
        <v>16662.322580645163</v>
      </c>
      <c r="AD199" s="110"/>
    </row>
    <row r="200" spans="1:30" s="111" customFormat="1" ht="40.5" customHeight="1" thickBot="1" x14ac:dyDescent="0.3">
      <c r="A200" s="44">
        <v>194</v>
      </c>
      <c r="B200" s="82" t="s">
        <v>1098</v>
      </c>
      <c r="C200" s="45" t="s">
        <v>1099</v>
      </c>
      <c r="D200" s="46"/>
      <c r="E200" s="46" t="s">
        <v>1100</v>
      </c>
      <c r="F200" s="46" t="s">
        <v>554</v>
      </c>
      <c r="G200" s="116" t="s">
        <v>1101</v>
      </c>
      <c r="H200" s="117" t="s">
        <v>1102</v>
      </c>
      <c r="I200" s="118" t="s">
        <v>39</v>
      </c>
      <c r="J200" s="51">
        <v>26</v>
      </c>
      <c r="K200" s="51">
        <v>4</v>
      </c>
      <c r="L200" s="92">
        <f t="shared" si="66"/>
        <v>30</v>
      </c>
      <c r="M200" s="54">
        <v>1</v>
      </c>
      <c r="N200" s="47">
        <v>7000</v>
      </c>
      <c r="O200" s="50">
        <v>6994</v>
      </c>
      <c r="P200" s="50">
        <v>3500</v>
      </c>
      <c r="Q200" s="47">
        <f>+N200+O200+P200</f>
        <v>17494</v>
      </c>
      <c r="R200" s="47">
        <f>SUM(N200+P200)</f>
        <v>10500</v>
      </c>
      <c r="S200" s="54">
        <f t="shared" si="67"/>
        <v>6774.1935483870966</v>
      </c>
      <c r="T200" s="54">
        <f t="shared" si="68"/>
        <v>6768.3870967741941</v>
      </c>
      <c r="U200" s="54">
        <f t="shared" si="69"/>
        <v>3387.0967741935483</v>
      </c>
      <c r="V200" s="54">
        <v>0</v>
      </c>
      <c r="W200" s="54">
        <f t="shared" si="70"/>
        <v>564.32258064516134</v>
      </c>
      <c r="X200" s="54">
        <f t="shared" si="59"/>
        <v>17494.000000000004</v>
      </c>
      <c r="Y200" s="54">
        <f t="shared" si="71"/>
        <v>10161.290322580644</v>
      </c>
      <c r="Z200" s="54">
        <f t="shared" si="61"/>
        <v>1219.3548387096773</v>
      </c>
      <c r="AA200" s="54">
        <f t="shared" si="62"/>
        <v>132</v>
      </c>
      <c r="AB200" s="54">
        <f t="shared" si="63"/>
        <v>1351.3548387096773</v>
      </c>
      <c r="AC200" s="55">
        <f t="shared" si="64"/>
        <v>16142.645161290326</v>
      </c>
      <c r="AD200" s="110"/>
    </row>
    <row r="201" spans="1:30" s="111" customFormat="1" ht="40.5" customHeight="1" x14ac:dyDescent="0.25">
      <c r="A201" s="30">
        <v>195</v>
      </c>
      <c r="B201" s="82" t="s">
        <v>1103</v>
      </c>
      <c r="C201" s="45" t="s">
        <v>1104</v>
      </c>
      <c r="D201" s="46"/>
      <c r="E201" s="46" t="s">
        <v>1105</v>
      </c>
      <c r="F201" s="46" t="s">
        <v>554</v>
      </c>
      <c r="G201" s="116" t="s">
        <v>1106</v>
      </c>
      <c r="H201" s="117" t="s">
        <v>1107</v>
      </c>
      <c r="I201" s="118" t="s">
        <v>47</v>
      </c>
      <c r="J201" s="51">
        <v>26</v>
      </c>
      <c r="K201" s="51">
        <v>4</v>
      </c>
      <c r="L201" s="92">
        <f t="shared" si="66"/>
        <v>30</v>
      </c>
      <c r="M201" s="54">
        <v>1</v>
      </c>
      <c r="N201" s="47">
        <v>7000</v>
      </c>
      <c r="O201" s="50">
        <v>6994</v>
      </c>
      <c r="P201" s="50">
        <v>3500</v>
      </c>
      <c r="Q201" s="47">
        <f>+N201+O201+P201</f>
        <v>17494</v>
      </c>
      <c r="R201" s="47">
        <f>SUM(N201+P201)</f>
        <v>10500</v>
      </c>
      <c r="S201" s="54">
        <f t="shared" si="67"/>
        <v>6774.1935483870966</v>
      </c>
      <c r="T201" s="54">
        <f t="shared" si="68"/>
        <v>6768.3870967741941</v>
      </c>
      <c r="U201" s="54">
        <f t="shared" si="69"/>
        <v>3387.0967741935483</v>
      </c>
      <c r="V201" s="54">
        <v>0</v>
      </c>
      <c r="W201" s="54">
        <f t="shared" si="70"/>
        <v>564.32258064516134</v>
      </c>
      <c r="X201" s="54">
        <f t="shared" si="59"/>
        <v>17494.000000000004</v>
      </c>
      <c r="Y201" s="54">
        <f t="shared" si="71"/>
        <v>10161.290322580644</v>
      </c>
      <c r="Z201" s="54">
        <f t="shared" si="61"/>
        <v>1219.3548387096773</v>
      </c>
      <c r="AA201" s="54">
        <f t="shared" si="62"/>
        <v>132</v>
      </c>
      <c r="AB201" s="54">
        <f t="shared" si="63"/>
        <v>1351.3548387096773</v>
      </c>
      <c r="AC201" s="55">
        <f t="shared" si="64"/>
        <v>16142.645161290326</v>
      </c>
      <c r="AD201" s="110"/>
    </row>
    <row r="202" spans="1:30" s="111" customFormat="1" ht="40.5" customHeight="1" thickBot="1" x14ac:dyDescent="0.3">
      <c r="A202" s="44">
        <v>196</v>
      </c>
      <c r="B202" s="82" t="s">
        <v>1108</v>
      </c>
      <c r="C202" s="45" t="s">
        <v>1109</v>
      </c>
      <c r="D202" s="46"/>
      <c r="E202" s="46" t="s">
        <v>1110</v>
      </c>
      <c r="F202" s="46" t="s">
        <v>554</v>
      </c>
      <c r="G202" s="119" t="s">
        <v>1111</v>
      </c>
      <c r="H202" s="120" t="s">
        <v>930</v>
      </c>
      <c r="I202" s="121" t="s">
        <v>931</v>
      </c>
      <c r="J202" s="51">
        <v>25</v>
      </c>
      <c r="K202" s="51">
        <v>4</v>
      </c>
      <c r="L202" s="92">
        <f>J202+K202</f>
        <v>29</v>
      </c>
      <c r="M202" s="54">
        <v>0</v>
      </c>
      <c r="N202" s="47">
        <v>7000</v>
      </c>
      <c r="O202" s="50">
        <v>6994</v>
      </c>
      <c r="P202" s="50">
        <v>3500</v>
      </c>
      <c r="Q202" s="47">
        <f t="shared" ref="Q202:Q212" si="76">+N202+O202+P202</f>
        <v>17494</v>
      </c>
      <c r="R202" s="47">
        <f t="shared" ref="R202:R211" si="77">SUM(N202+P202)</f>
        <v>10500</v>
      </c>
      <c r="S202" s="54">
        <f>N202/31*L202</f>
        <v>6548.3870967741941</v>
      </c>
      <c r="T202" s="54">
        <f>O202/31*L202</f>
        <v>6542.7741935483873</v>
      </c>
      <c r="U202" s="54">
        <f>P202/31*L202</f>
        <v>3274.1935483870971</v>
      </c>
      <c r="V202" s="54">
        <v>0</v>
      </c>
      <c r="W202" s="54">
        <f>Q202/31*M202</f>
        <v>0</v>
      </c>
      <c r="X202" s="54">
        <f>+S202+T202+U202+V202+W202</f>
        <v>16365.354838709678</v>
      </c>
      <c r="Y202" s="54">
        <f>R202/31*L202</f>
        <v>9822.5806451612898</v>
      </c>
      <c r="Z202" s="54">
        <f>Y202*12/100</f>
        <v>1178.7096774193549</v>
      </c>
      <c r="AA202" s="54">
        <f>SUM(ROUNDUP(X202*0.75/100,0))</f>
        <v>123</v>
      </c>
      <c r="AB202" s="54">
        <f>Z202+AA202</f>
        <v>1301.7096774193549</v>
      </c>
      <c r="AC202" s="55">
        <f>SUM(X202-AB202)</f>
        <v>15063.645161290324</v>
      </c>
      <c r="AD202" s="110"/>
    </row>
    <row r="203" spans="1:30" s="111" customFormat="1" ht="40.5" customHeight="1" x14ac:dyDescent="0.25">
      <c r="A203" s="30">
        <v>197</v>
      </c>
      <c r="B203" s="82" t="s">
        <v>1112</v>
      </c>
      <c r="C203" s="45" t="s">
        <v>1113</v>
      </c>
      <c r="D203" s="46"/>
      <c r="E203" s="46" t="s">
        <v>1114</v>
      </c>
      <c r="F203" s="46" t="s">
        <v>554</v>
      </c>
      <c r="G203" s="116" t="s">
        <v>1115</v>
      </c>
      <c r="H203" s="116" t="s">
        <v>1116</v>
      </c>
      <c r="I203" s="118" t="s">
        <v>210</v>
      </c>
      <c r="J203" s="51">
        <v>24</v>
      </c>
      <c r="K203" s="51">
        <v>4</v>
      </c>
      <c r="L203" s="92">
        <f>J203+K203</f>
        <v>28</v>
      </c>
      <c r="M203" s="54">
        <v>1</v>
      </c>
      <c r="N203" s="47">
        <v>7000</v>
      </c>
      <c r="O203" s="50">
        <v>6994</v>
      </c>
      <c r="P203" s="50">
        <v>3500</v>
      </c>
      <c r="Q203" s="47">
        <f t="shared" si="76"/>
        <v>17494</v>
      </c>
      <c r="R203" s="47">
        <f t="shared" si="77"/>
        <v>10500</v>
      </c>
      <c r="S203" s="54">
        <f>N203/31*L203</f>
        <v>6322.5806451612907</v>
      </c>
      <c r="T203" s="54">
        <f>O203/31*L203</f>
        <v>6317.1612903225814</v>
      </c>
      <c r="U203" s="54">
        <f>P203/31*L203</f>
        <v>3161.2903225806454</v>
      </c>
      <c r="V203" s="54">
        <v>0</v>
      </c>
      <c r="W203" s="54">
        <f>Q203/31*M203</f>
        <v>564.32258064516134</v>
      </c>
      <c r="X203" s="54">
        <f>+S203+T203+U203+V203+W203</f>
        <v>16365.354838709678</v>
      </c>
      <c r="Y203" s="54">
        <f>R203/31*L203</f>
        <v>9483.8709677419356</v>
      </c>
      <c r="Z203" s="54">
        <f>Y203*12/100</f>
        <v>1138.0645161290322</v>
      </c>
      <c r="AA203" s="54">
        <f>SUM(ROUNDUP(X203*0.75/100,0))</f>
        <v>123</v>
      </c>
      <c r="AB203" s="54">
        <f>Z203+AA203</f>
        <v>1261.0645161290322</v>
      </c>
      <c r="AC203" s="55">
        <f>SUM(X203-AB203)</f>
        <v>15104.290322580646</v>
      </c>
      <c r="AD203" s="110"/>
    </row>
    <row r="204" spans="1:30" s="111" customFormat="1" ht="40.5" customHeight="1" thickBot="1" x14ac:dyDescent="0.3">
      <c r="A204" s="44">
        <v>198</v>
      </c>
      <c r="B204" s="82" t="s">
        <v>1117</v>
      </c>
      <c r="C204" s="45" t="s">
        <v>1118</v>
      </c>
      <c r="D204" s="46"/>
      <c r="E204" s="46" t="s">
        <v>1119</v>
      </c>
      <c r="F204" s="46" t="s">
        <v>554</v>
      </c>
      <c r="G204" s="116" t="s">
        <v>1120</v>
      </c>
      <c r="H204" s="117" t="s">
        <v>1121</v>
      </c>
      <c r="I204" s="118" t="s">
        <v>47</v>
      </c>
      <c r="J204" s="51">
        <v>26</v>
      </c>
      <c r="K204" s="51">
        <v>4</v>
      </c>
      <c r="L204" s="92">
        <f>J204+K204</f>
        <v>30</v>
      </c>
      <c r="M204" s="54">
        <v>0</v>
      </c>
      <c r="N204" s="47">
        <v>7000</v>
      </c>
      <c r="O204" s="50">
        <v>6994</v>
      </c>
      <c r="P204" s="50">
        <v>3500</v>
      </c>
      <c r="Q204" s="47">
        <f t="shared" si="76"/>
        <v>17494</v>
      </c>
      <c r="R204" s="47">
        <f t="shared" si="77"/>
        <v>10500</v>
      </c>
      <c r="S204" s="54">
        <f>N204/31*L204</f>
        <v>6774.1935483870966</v>
      </c>
      <c r="T204" s="54">
        <f>O204/31*L204</f>
        <v>6768.3870967741941</v>
      </c>
      <c r="U204" s="54">
        <f>P204/31*L204</f>
        <v>3387.0967741935483</v>
      </c>
      <c r="V204" s="54">
        <v>0</v>
      </c>
      <c r="W204" s="54">
        <f>Q204/31*M204</f>
        <v>0</v>
      </c>
      <c r="X204" s="54">
        <f>+S204+T204+U204+V204+W204</f>
        <v>16929.677419354841</v>
      </c>
      <c r="Y204" s="54">
        <f>R204/31*L204</f>
        <v>10161.290322580644</v>
      </c>
      <c r="Z204" s="54">
        <f>Y204*12/100</f>
        <v>1219.3548387096773</v>
      </c>
      <c r="AA204" s="54">
        <f>SUM(ROUNDUP(X204*0.75/100,0))</f>
        <v>127</v>
      </c>
      <c r="AB204" s="54">
        <f>Z204+AA204</f>
        <v>1346.3548387096773</v>
      </c>
      <c r="AC204" s="55">
        <f>SUM(X204-AB204)</f>
        <v>15583.322580645163</v>
      </c>
      <c r="AD204" s="110"/>
    </row>
    <row r="205" spans="1:30" s="111" customFormat="1" ht="40.5" customHeight="1" x14ac:dyDescent="0.25">
      <c r="A205" s="30">
        <v>199</v>
      </c>
      <c r="B205" s="82" t="s">
        <v>1122</v>
      </c>
      <c r="C205" s="45" t="s">
        <v>1123</v>
      </c>
      <c r="D205" s="46"/>
      <c r="E205" s="46" t="s">
        <v>1124</v>
      </c>
      <c r="F205" s="46" t="s">
        <v>554</v>
      </c>
      <c r="G205" s="116" t="s">
        <v>1125</v>
      </c>
      <c r="H205" s="117" t="s">
        <v>1126</v>
      </c>
      <c r="I205" s="118" t="s">
        <v>1127</v>
      </c>
      <c r="J205" s="51">
        <v>24</v>
      </c>
      <c r="K205" s="51">
        <v>4</v>
      </c>
      <c r="L205" s="92">
        <f>J205+K205</f>
        <v>28</v>
      </c>
      <c r="M205" s="54">
        <v>1</v>
      </c>
      <c r="N205" s="47">
        <v>7000</v>
      </c>
      <c r="O205" s="50">
        <v>6994</v>
      </c>
      <c r="P205" s="50">
        <v>3500</v>
      </c>
      <c r="Q205" s="47">
        <f t="shared" si="76"/>
        <v>17494</v>
      </c>
      <c r="R205" s="47">
        <f t="shared" si="77"/>
        <v>10500</v>
      </c>
      <c r="S205" s="54">
        <f>N205/31*L205</f>
        <v>6322.5806451612907</v>
      </c>
      <c r="T205" s="54">
        <f>O205/31*L205</f>
        <v>6317.1612903225814</v>
      </c>
      <c r="U205" s="54">
        <f>P205/31*L205</f>
        <v>3161.2903225806454</v>
      </c>
      <c r="V205" s="54">
        <v>0</v>
      </c>
      <c r="W205" s="54">
        <f>Q205/31*M205</f>
        <v>564.32258064516134</v>
      </c>
      <c r="X205" s="54">
        <f>+S205+T205+U205+V205+W205</f>
        <v>16365.354838709678</v>
      </c>
      <c r="Y205" s="54">
        <f>R205/31*L205</f>
        <v>9483.8709677419356</v>
      </c>
      <c r="Z205" s="54">
        <f>Y205*12/100</f>
        <v>1138.0645161290322</v>
      </c>
      <c r="AA205" s="54">
        <f>SUM(ROUNDUP(X205*0.75/100,0))</f>
        <v>123</v>
      </c>
      <c r="AB205" s="54">
        <f>Z205+AA205</f>
        <v>1261.0645161290322</v>
      </c>
      <c r="AC205" s="55">
        <f>SUM(X205-AB205)</f>
        <v>15104.290322580646</v>
      </c>
      <c r="AD205" s="110"/>
    </row>
    <row r="206" spans="1:30" s="111" customFormat="1" ht="40.5" customHeight="1" thickBot="1" x14ac:dyDescent="0.3">
      <c r="A206" s="44">
        <v>200</v>
      </c>
      <c r="B206" s="82" t="s">
        <v>1128</v>
      </c>
      <c r="C206" s="45" t="s">
        <v>1129</v>
      </c>
      <c r="D206" s="46"/>
      <c r="E206" s="46" t="s">
        <v>1130</v>
      </c>
      <c r="F206" s="46" t="s">
        <v>554</v>
      </c>
      <c r="G206" s="116" t="s">
        <v>1131</v>
      </c>
      <c r="H206" s="117" t="s">
        <v>1132</v>
      </c>
      <c r="I206" s="118" t="s">
        <v>39</v>
      </c>
      <c r="J206" s="51">
        <v>22</v>
      </c>
      <c r="K206" s="51">
        <v>2</v>
      </c>
      <c r="L206" s="92">
        <f t="shared" ref="L206:L211" si="78">J206+K206</f>
        <v>24</v>
      </c>
      <c r="M206" s="54">
        <v>0</v>
      </c>
      <c r="N206" s="47">
        <v>7000</v>
      </c>
      <c r="O206" s="50">
        <v>6994</v>
      </c>
      <c r="P206" s="50">
        <v>3500</v>
      </c>
      <c r="Q206" s="47">
        <f t="shared" si="76"/>
        <v>17494</v>
      </c>
      <c r="R206" s="47">
        <f t="shared" si="77"/>
        <v>10500</v>
      </c>
      <c r="S206" s="54">
        <f t="shared" ref="S206:S211" si="79">N206/31*L206</f>
        <v>5419.354838709678</v>
      </c>
      <c r="T206" s="54">
        <f t="shared" ref="T206:T211" si="80">O206/31*L206</f>
        <v>5414.7096774193551</v>
      </c>
      <c r="U206" s="54">
        <f t="shared" ref="U206:U211" si="81">P206/31*L206</f>
        <v>2709.677419354839</v>
      </c>
      <c r="V206" s="54">
        <v>0</v>
      </c>
      <c r="W206" s="54">
        <f t="shared" ref="W206:W211" si="82">Q206/31*M206</f>
        <v>0</v>
      </c>
      <c r="X206" s="54">
        <f t="shared" ref="X206:X211" si="83">+S206+T206+U206+V206+W206</f>
        <v>13543.741935483873</v>
      </c>
      <c r="Y206" s="54">
        <f t="shared" ref="Y206:Y211" si="84">R206/31*L206</f>
        <v>8129.0322580645152</v>
      </c>
      <c r="Z206" s="54">
        <f t="shared" ref="Z206:Z211" si="85">Y206*12/100</f>
        <v>975.48387096774184</v>
      </c>
      <c r="AA206" s="54">
        <f t="shared" ref="AA206:AA211" si="86">SUM(ROUNDUP(X206*0.75/100,0))</f>
        <v>102</v>
      </c>
      <c r="AB206" s="54">
        <f t="shared" ref="AB206:AB211" si="87">Z206+AA206</f>
        <v>1077.483870967742</v>
      </c>
      <c r="AC206" s="55">
        <f t="shared" ref="AC206:AC211" si="88">SUM(X206-AB206)</f>
        <v>12466.258064516131</v>
      </c>
      <c r="AD206" s="110"/>
    </row>
    <row r="207" spans="1:30" s="111" customFormat="1" ht="40.5" customHeight="1" x14ac:dyDescent="0.25">
      <c r="A207" s="30">
        <v>201</v>
      </c>
      <c r="B207" s="82" t="s">
        <v>1133</v>
      </c>
      <c r="C207" s="45" t="s">
        <v>1134</v>
      </c>
      <c r="D207" s="46"/>
      <c r="E207" s="46" t="s">
        <v>1135</v>
      </c>
      <c r="F207" s="46" t="s">
        <v>554</v>
      </c>
      <c r="G207" s="116" t="s">
        <v>1136</v>
      </c>
      <c r="H207" s="117" t="s">
        <v>867</v>
      </c>
      <c r="I207" s="118" t="s">
        <v>47</v>
      </c>
      <c r="J207" s="51">
        <v>17</v>
      </c>
      <c r="K207" s="51">
        <v>2</v>
      </c>
      <c r="L207" s="92">
        <f t="shared" si="78"/>
        <v>19</v>
      </c>
      <c r="M207" s="54">
        <v>0</v>
      </c>
      <c r="N207" s="47">
        <v>7000</v>
      </c>
      <c r="O207" s="50">
        <v>6994</v>
      </c>
      <c r="P207" s="50">
        <v>3500</v>
      </c>
      <c r="Q207" s="47">
        <f t="shared" si="76"/>
        <v>17494</v>
      </c>
      <c r="R207" s="47">
        <f t="shared" si="77"/>
        <v>10500</v>
      </c>
      <c r="S207" s="54">
        <f t="shared" si="79"/>
        <v>4290.322580645161</v>
      </c>
      <c r="T207" s="54">
        <f t="shared" si="80"/>
        <v>4286.6451612903229</v>
      </c>
      <c r="U207" s="54">
        <f t="shared" si="81"/>
        <v>2145.1612903225805</v>
      </c>
      <c r="V207" s="54">
        <v>0</v>
      </c>
      <c r="W207" s="54">
        <f t="shared" si="82"/>
        <v>0</v>
      </c>
      <c r="X207" s="54">
        <f t="shared" si="83"/>
        <v>10722.129032258064</v>
      </c>
      <c r="Y207" s="54">
        <f t="shared" si="84"/>
        <v>6435.4838709677415</v>
      </c>
      <c r="Z207" s="54">
        <f t="shared" si="85"/>
        <v>772.25806451612891</v>
      </c>
      <c r="AA207" s="54">
        <f t="shared" si="86"/>
        <v>81</v>
      </c>
      <c r="AB207" s="54">
        <f t="shared" si="87"/>
        <v>853.25806451612891</v>
      </c>
      <c r="AC207" s="55">
        <f t="shared" si="88"/>
        <v>9868.8709677419356</v>
      </c>
      <c r="AD207" s="110"/>
    </row>
    <row r="208" spans="1:30" s="111" customFormat="1" ht="40.5" customHeight="1" thickBot="1" x14ac:dyDescent="0.3">
      <c r="A208" s="44">
        <v>202</v>
      </c>
      <c r="B208" s="82" t="s">
        <v>1137</v>
      </c>
      <c r="C208" s="45" t="s">
        <v>1138</v>
      </c>
      <c r="D208" s="46"/>
      <c r="E208" s="46" t="s">
        <v>1139</v>
      </c>
      <c r="F208" s="46" t="s">
        <v>554</v>
      </c>
      <c r="G208" s="116" t="s">
        <v>1140</v>
      </c>
      <c r="H208" s="117" t="s">
        <v>789</v>
      </c>
      <c r="I208" s="118" t="s">
        <v>1141</v>
      </c>
      <c r="J208" s="51">
        <v>17</v>
      </c>
      <c r="K208" s="51">
        <v>2</v>
      </c>
      <c r="L208" s="92">
        <f t="shared" si="78"/>
        <v>19</v>
      </c>
      <c r="M208" s="54">
        <v>0</v>
      </c>
      <c r="N208" s="47">
        <v>7000</v>
      </c>
      <c r="O208" s="50">
        <v>6994</v>
      </c>
      <c r="P208" s="50">
        <v>3500</v>
      </c>
      <c r="Q208" s="47">
        <f t="shared" si="76"/>
        <v>17494</v>
      </c>
      <c r="R208" s="47">
        <f t="shared" si="77"/>
        <v>10500</v>
      </c>
      <c r="S208" s="54">
        <f t="shared" si="79"/>
        <v>4290.322580645161</v>
      </c>
      <c r="T208" s="54">
        <f t="shared" si="80"/>
        <v>4286.6451612903229</v>
      </c>
      <c r="U208" s="54">
        <f t="shared" si="81"/>
        <v>2145.1612903225805</v>
      </c>
      <c r="V208" s="54">
        <v>0</v>
      </c>
      <c r="W208" s="54">
        <f t="shared" si="82"/>
        <v>0</v>
      </c>
      <c r="X208" s="54">
        <f t="shared" si="83"/>
        <v>10722.129032258064</v>
      </c>
      <c r="Y208" s="54">
        <f t="shared" si="84"/>
        <v>6435.4838709677415</v>
      </c>
      <c r="Z208" s="54">
        <f t="shared" si="85"/>
        <v>772.25806451612891</v>
      </c>
      <c r="AA208" s="54">
        <f t="shared" si="86"/>
        <v>81</v>
      </c>
      <c r="AB208" s="54">
        <f t="shared" si="87"/>
        <v>853.25806451612891</v>
      </c>
      <c r="AC208" s="55">
        <f t="shared" si="88"/>
        <v>9868.8709677419356</v>
      </c>
      <c r="AD208" s="110"/>
    </row>
    <row r="209" spans="1:30" s="111" customFormat="1" ht="40.5" customHeight="1" x14ac:dyDescent="0.25">
      <c r="A209" s="30">
        <v>203</v>
      </c>
      <c r="B209" s="82" t="s">
        <v>1142</v>
      </c>
      <c r="C209" s="45" t="s">
        <v>1143</v>
      </c>
      <c r="D209" s="46"/>
      <c r="E209" s="46" t="s">
        <v>1144</v>
      </c>
      <c r="F209" s="46" t="s">
        <v>554</v>
      </c>
      <c r="G209" s="116" t="s">
        <v>1145</v>
      </c>
      <c r="H209" s="117" t="s">
        <v>1146</v>
      </c>
      <c r="I209" s="118" t="s">
        <v>1147</v>
      </c>
      <c r="J209" s="51">
        <v>16</v>
      </c>
      <c r="K209" s="51">
        <v>2</v>
      </c>
      <c r="L209" s="92">
        <f t="shared" si="78"/>
        <v>18</v>
      </c>
      <c r="M209" s="54">
        <v>0</v>
      </c>
      <c r="N209" s="47">
        <v>7000</v>
      </c>
      <c r="O209" s="50">
        <v>6994</v>
      </c>
      <c r="P209" s="50">
        <v>3500</v>
      </c>
      <c r="Q209" s="47">
        <f t="shared" si="76"/>
        <v>17494</v>
      </c>
      <c r="R209" s="47">
        <f t="shared" si="77"/>
        <v>10500</v>
      </c>
      <c r="S209" s="54">
        <f t="shared" si="79"/>
        <v>4064.516129032258</v>
      </c>
      <c r="T209" s="54">
        <f t="shared" si="80"/>
        <v>4061.0322580645161</v>
      </c>
      <c r="U209" s="54">
        <f t="shared" si="81"/>
        <v>2032.258064516129</v>
      </c>
      <c r="V209" s="54">
        <v>0</v>
      </c>
      <c r="W209" s="54">
        <f t="shared" si="82"/>
        <v>0</v>
      </c>
      <c r="X209" s="54">
        <f t="shared" si="83"/>
        <v>10157.806451612903</v>
      </c>
      <c r="Y209" s="54">
        <f t="shared" si="84"/>
        <v>6096.7741935483864</v>
      </c>
      <c r="Z209" s="54">
        <f t="shared" si="85"/>
        <v>731.61290322580635</v>
      </c>
      <c r="AA209" s="54">
        <f t="shared" si="86"/>
        <v>77</v>
      </c>
      <c r="AB209" s="54">
        <f t="shared" si="87"/>
        <v>808.61290322580635</v>
      </c>
      <c r="AC209" s="55">
        <f t="shared" si="88"/>
        <v>9349.1935483870966</v>
      </c>
      <c r="AD209" s="110"/>
    </row>
    <row r="210" spans="1:30" s="111" customFormat="1" ht="40.5" customHeight="1" thickBot="1" x14ac:dyDescent="0.3">
      <c r="A210" s="44">
        <v>204</v>
      </c>
      <c r="B210" s="82" t="s">
        <v>1148</v>
      </c>
      <c r="C210" s="45" t="s">
        <v>1149</v>
      </c>
      <c r="D210" s="46"/>
      <c r="E210" s="46" t="s">
        <v>1150</v>
      </c>
      <c r="F210" s="46" t="s">
        <v>554</v>
      </c>
      <c r="G210" s="116" t="s">
        <v>1151</v>
      </c>
      <c r="H210" s="117" t="s">
        <v>1152</v>
      </c>
      <c r="I210" s="118" t="s">
        <v>39</v>
      </c>
      <c r="J210" s="51">
        <v>5</v>
      </c>
      <c r="K210" s="51">
        <v>0</v>
      </c>
      <c r="L210" s="92">
        <f t="shared" si="78"/>
        <v>5</v>
      </c>
      <c r="M210" s="54">
        <v>0</v>
      </c>
      <c r="N210" s="47">
        <v>7000</v>
      </c>
      <c r="O210" s="50">
        <v>6994</v>
      </c>
      <c r="P210" s="50">
        <v>3500</v>
      </c>
      <c r="Q210" s="47">
        <f t="shared" si="76"/>
        <v>17494</v>
      </c>
      <c r="R210" s="47">
        <f t="shared" si="77"/>
        <v>10500</v>
      </c>
      <c r="S210" s="54">
        <f t="shared" si="79"/>
        <v>1129.0322580645161</v>
      </c>
      <c r="T210" s="54">
        <f t="shared" si="80"/>
        <v>1128.0645161290322</v>
      </c>
      <c r="U210" s="54">
        <f t="shared" si="81"/>
        <v>564.51612903225805</v>
      </c>
      <c r="V210" s="54">
        <v>0</v>
      </c>
      <c r="W210" s="54">
        <f t="shared" si="82"/>
        <v>0</v>
      </c>
      <c r="X210" s="54">
        <f t="shared" si="83"/>
        <v>2821.6129032258063</v>
      </c>
      <c r="Y210" s="54">
        <f t="shared" si="84"/>
        <v>1693.5483870967741</v>
      </c>
      <c r="Z210" s="54">
        <f t="shared" si="85"/>
        <v>203.22580645161287</v>
      </c>
      <c r="AA210" s="54">
        <f t="shared" si="86"/>
        <v>22</v>
      </c>
      <c r="AB210" s="54">
        <f t="shared" si="87"/>
        <v>225.22580645161287</v>
      </c>
      <c r="AC210" s="55">
        <f t="shared" si="88"/>
        <v>2596.3870967741937</v>
      </c>
      <c r="AD210" s="110"/>
    </row>
    <row r="211" spans="1:30" s="111" customFormat="1" ht="40.5" customHeight="1" thickBot="1" x14ac:dyDescent="0.3">
      <c r="A211" s="30">
        <v>205</v>
      </c>
      <c r="B211" s="85" t="s">
        <v>1153</v>
      </c>
      <c r="C211" s="86" t="s">
        <v>1154</v>
      </c>
      <c r="D211" s="113"/>
      <c r="E211" s="113" t="s">
        <v>1155</v>
      </c>
      <c r="F211" s="113" t="s">
        <v>554</v>
      </c>
      <c r="G211" s="122" t="s">
        <v>1156</v>
      </c>
      <c r="H211" s="123" t="s">
        <v>1157</v>
      </c>
      <c r="I211" s="124" t="s">
        <v>1158</v>
      </c>
      <c r="J211" s="76">
        <v>4</v>
      </c>
      <c r="K211" s="76">
        <v>0</v>
      </c>
      <c r="L211" s="99">
        <f t="shared" si="78"/>
        <v>4</v>
      </c>
      <c r="M211" s="88">
        <v>0</v>
      </c>
      <c r="N211" s="78">
        <v>7000</v>
      </c>
      <c r="O211" s="77">
        <v>6994</v>
      </c>
      <c r="P211" s="77">
        <v>3500</v>
      </c>
      <c r="Q211" s="78">
        <f t="shared" si="76"/>
        <v>17494</v>
      </c>
      <c r="R211" s="78">
        <f t="shared" si="77"/>
        <v>10500</v>
      </c>
      <c r="S211" s="88">
        <f t="shared" si="79"/>
        <v>903.22580645161293</v>
      </c>
      <c r="T211" s="88">
        <f t="shared" si="80"/>
        <v>902.45161290322585</v>
      </c>
      <c r="U211" s="88">
        <f t="shared" si="81"/>
        <v>451.61290322580646</v>
      </c>
      <c r="V211" s="88">
        <v>0</v>
      </c>
      <c r="W211" s="88">
        <f t="shared" si="82"/>
        <v>0</v>
      </c>
      <c r="X211" s="88">
        <f t="shared" si="83"/>
        <v>2257.2903225806454</v>
      </c>
      <c r="Y211" s="88">
        <f t="shared" si="84"/>
        <v>1354.8387096774193</v>
      </c>
      <c r="Z211" s="88">
        <f t="shared" si="85"/>
        <v>162.58064516129031</v>
      </c>
      <c r="AA211" s="88">
        <f t="shared" si="86"/>
        <v>17</v>
      </c>
      <c r="AB211" s="88">
        <f t="shared" si="87"/>
        <v>179.58064516129031</v>
      </c>
      <c r="AC211" s="89">
        <f t="shared" si="88"/>
        <v>2077.7096774193551</v>
      </c>
      <c r="AD211" s="110"/>
    </row>
    <row r="212" spans="1:30" ht="13" thickBot="1" x14ac:dyDescent="0.3">
      <c r="A212" s="125">
        <v>206</v>
      </c>
      <c r="B212" s="80" t="s">
        <v>1159</v>
      </c>
      <c r="C212" s="80" t="s">
        <v>1160</v>
      </c>
      <c r="E212" s="81" t="s">
        <v>1161</v>
      </c>
      <c r="F212" s="81" t="s">
        <v>554</v>
      </c>
      <c r="J212" s="125">
        <v>31</v>
      </c>
      <c r="N212" s="125">
        <f>+J212*1000</f>
        <v>31000</v>
      </c>
      <c r="O212" s="125">
        <v>0</v>
      </c>
      <c r="P212" s="125">
        <v>0</v>
      </c>
      <c r="Q212" s="78">
        <f t="shared" si="76"/>
        <v>31000</v>
      </c>
      <c r="R212" s="125">
        <v>0</v>
      </c>
      <c r="S212" s="125">
        <f>+Q212</f>
        <v>31000</v>
      </c>
      <c r="T212" s="125">
        <v>0</v>
      </c>
      <c r="U212" s="125">
        <v>0</v>
      </c>
      <c r="W212" s="125">
        <v>0</v>
      </c>
      <c r="X212" s="125">
        <v>31000</v>
      </c>
      <c r="Y212" s="125">
        <v>0</v>
      </c>
      <c r="Z212" s="125">
        <v>0</v>
      </c>
      <c r="AA212" s="125">
        <v>0</v>
      </c>
      <c r="AB212" s="125">
        <v>0</v>
      </c>
      <c r="AC212" s="125">
        <f>+X212</f>
        <v>31000</v>
      </c>
    </row>
    <row r="213" spans="1:30" x14ac:dyDescent="0.25">
      <c r="J213" s="128">
        <f t="shared" ref="J213:AB213" si="89">SUM(J7:J212)</f>
        <v>4885</v>
      </c>
      <c r="K213" s="128">
        <f t="shared" si="89"/>
        <v>820</v>
      </c>
      <c r="L213" s="128">
        <f t="shared" si="89"/>
        <v>5674</v>
      </c>
      <c r="M213" s="128">
        <f t="shared" si="89"/>
        <v>162</v>
      </c>
      <c r="N213" s="128">
        <f t="shared" si="89"/>
        <v>1469630</v>
      </c>
      <c r="O213" s="128">
        <f t="shared" si="89"/>
        <v>1448735</v>
      </c>
      <c r="P213" s="128">
        <f t="shared" si="89"/>
        <v>720773</v>
      </c>
      <c r="Q213" s="128">
        <f t="shared" si="89"/>
        <v>3639138</v>
      </c>
      <c r="R213" s="128">
        <f t="shared" si="89"/>
        <v>2159403</v>
      </c>
      <c r="S213" s="128">
        <f t="shared" si="89"/>
        <v>1315118.0645161299</v>
      </c>
      <c r="T213" s="128">
        <f t="shared" si="89"/>
        <v>1293806.3225806451</v>
      </c>
      <c r="U213" s="128">
        <f t="shared" si="89"/>
        <v>643422.51612903271</v>
      </c>
      <c r="V213" s="128">
        <f t="shared" si="89"/>
        <v>0</v>
      </c>
      <c r="W213" s="128">
        <f t="shared" si="89"/>
        <v>92066.709677419523</v>
      </c>
      <c r="X213" s="128">
        <f t="shared" si="89"/>
        <v>3344413.6129032294</v>
      </c>
      <c r="Y213" s="128">
        <f t="shared" si="89"/>
        <v>1927540.5806451598</v>
      </c>
      <c r="Z213" s="128">
        <f t="shared" si="89"/>
        <v>231304.8696774194</v>
      </c>
      <c r="AA213" s="128">
        <f t="shared" si="89"/>
        <v>24825</v>
      </c>
      <c r="AB213" s="128">
        <f t="shared" si="89"/>
        <v>256129.86967741934</v>
      </c>
      <c r="AC213" s="128">
        <f>SUM(AC7:AC212)</f>
        <v>3088283.7432258097</v>
      </c>
    </row>
    <row r="214" spans="1:30" x14ac:dyDescent="0.25">
      <c r="X214" s="128"/>
    </row>
    <row r="216" spans="1:30" x14ac:dyDescent="0.25">
      <c r="X216" s="128"/>
      <c r="Y216" s="128"/>
    </row>
    <row r="217" spans="1:30" x14ac:dyDescent="0.25">
      <c r="Y217" s="128"/>
    </row>
  </sheetData>
  <mergeCells count="26">
    <mergeCell ref="Y5:Y6"/>
    <mergeCell ref="Z5:AA5"/>
    <mergeCell ref="AB5:AB6"/>
    <mergeCell ref="AC5:AC6"/>
    <mergeCell ref="L5:L6"/>
    <mergeCell ref="M5:M6"/>
    <mergeCell ref="N5:P5"/>
    <mergeCell ref="R5:R6"/>
    <mergeCell ref="S5:W5"/>
    <mergeCell ref="X5:X6"/>
    <mergeCell ref="F5:F6"/>
    <mergeCell ref="G5:G6"/>
    <mergeCell ref="H5:H6"/>
    <mergeCell ref="I5:I6"/>
    <mergeCell ref="J5:J6"/>
    <mergeCell ref="K5:K6"/>
    <mergeCell ref="A1:AC1"/>
    <mergeCell ref="A2:AC2"/>
    <mergeCell ref="A4:F4"/>
    <mergeCell ref="G4:Q4"/>
    <mergeCell ref="R4:AC4"/>
    <mergeCell ref="A5:A6"/>
    <mergeCell ref="B5:B6"/>
    <mergeCell ref="C5:C6"/>
    <mergeCell ref="D5:D6"/>
    <mergeCell ref="E5:E6"/>
  </mergeCells>
  <pageMargins left="0.27559055118110237" right="0.19685039370078741" top="0.43307086614173229" bottom="0.43307086614173229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COMBINED SALARY</vt:lpstr>
      <vt:lpstr>Sheet1</vt:lpstr>
      <vt:lpstr>'COMBINED SALARY'!Print_Area</vt:lpstr>
      <vt:lpstr>'COMBINED SALARY'!Print_Titles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2024-03-17T08:09:01Z</dcterms:created>
  <dcterms:modified xsi:type="dcterms:W3CDTF">2024-03-17T08:09:44Z</dcterms:modified>
</cp:coreProperties>
</file>